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18960" windowHeight="11325" activeTab="1"/>
  </bookViews>
  <sheets>
    <sheet name="prado weight table" sheetId="1" r:id="rId1"/>
    <sheet name="Trailer gear weights" sheetId="2" r:id="rId2"/>
    <sheet name="diesel fuel weight graph" sheetId="4" r:id="rId3"/>
  </sheets>
  <externalReferences>
    <externalReference r:id="rId4"/>
  </externalReferences>
  <calcPr calcId="145621"/>
</workbook>
</file>

<file path=xl/calcChain.xml><?xml version="1.0" encoding="utf-8"?>
<calcChain xmlns="http://schemas.openxmlformats.org/spreadsheetml/2006/main">
  <c r="B47" i="1" l="1"/>
  <c r="F29" i="2" l="1"/>
  <c r="G52" i="1" s="1"/>
  <c r="B21" i="4" l="1"/>
  <c r="B20" i="4"/>
  <c r="B19" i="4"/>
  <c r="B18" i="4"/>
  <c r="B17" i="4"/>
  <c r="B16" i="4"/>
  <c r="B15" i="4"/>
  <c r="B14" i="4"/>
  <c r="B13" i="4"/>
  <c r="B12" i="4"/>
  <c r="B11" i="4"/>
  <c r="B10" i="4"/>
  <c r="B9" i="4"/>
  <c r="B8" i="4"/>
  <c r="B7" i="4"/>
  <c r="B6" i="4"/>
  <c r="B5" i="4"/>
  <c r="B4" i="4"/>
  <c r="F34" i="2" l="1"/>
  <c r="F22" i="2"/>
  <c r="F52" i="1" s="1"/>
  <c r="F19" i="2"/>
  <c r="H52" i="1" s="1"/>
  <c r="H9" i="1"/>
  <c r="G9" i="1"/>
  <c r="F9" i="1"/>
  <c r="E9" i="1"/>
  <c r="D9" i="1"/>
  <c r="C9" i="1"/>
  <c r="F23" i="2" l="1"/>
  <c r="F28" i="2"/>
  <c r="D29" i="2"/>
  <c r="G47" i="1" l="1"/>
  <c r="F47" i="1"/>
  <c r="F50" i="1" l="1"/>
  <c r="F53" i="1"/>
  <c r="F54" i="1" s="1"/>
  <c r="G50" i="1"/>
  <c r="G53" i="1"/>
  <c r="G54" i="1" s="1"/>
  <c r="B27" i="2"/>
  <c r="B29" i="2" s="1"/>
  <c r="B9" i="1" l="1"/>
  <c r="D47" i="1"/>
  <c r="D50" i="1" s="1"/>
  <c r="E47" i="1"/>
  <c r="E50" i="1" s="1"/>
  <c r="C47" i="1"/>
  <c r="C50" i="1" s="1"/>
  <c r="H47" i="1"/>
  <c r="H50" i="1" l="1"/>
  <c r="H53" i="1"/>
  <c r="H54" i="1" s="1"/>
</calcChain>
</file>

<file path=xl/sharedStrings.xml><?xml version="1.0" encoding="utf-8"?>
<sst xmlns="http://schemas.openxmlformats.org/spreadsheetml/2006/main" count="150" uniqueCount="127">
  <si>
    <t>Max trailer ball weight 250kgs</t>
  </si>
  <si>
    <t>tow bar and flaps</t>
  </si>
  <si>
    <t>Ningbings with trailer</t>
  </si>
  <si>
    <t>wieghts in KG</t>
  </si>
  <si>
    <t>solar panel - roof mounted</t>
  </si>
  <si>
    <t>books</t>
  </si>
  <si>
    <t>6th tyre</t>
  </si>
  <si>
    <t>RHS drawer contents</t>
  </si>
  <si>
    <t>rescue snatch straps and atow strap</t>
  </si>
  <si>
    <t>LHS drawer contents - jack etc</t>
  </si>
  <si>
    <t>floor mats</t>
  </si>
  <si>
    <t>seat organisers</t>
  </si>
  <si>
    <t>tools</t>
  </si>
  <si>
    <t>front seat covers - shock absorbent lining - 5kg each</t>
  </si>
  <si>
    <t>fridge</t>
  </si>
  <si>
    <t>subtotal</t>
  </si>
  <si>
    <t>cool box</t>
  </si>
  <si>
    <t>long distance trip</t>
  </si>
  <si>
    <r>
      <rPr>
        <b/>
        <u/>
        <sz val="12"/>
        <rFont val="Arial"/>
        <family val="2"/>
      </rPr>
      <t>around town</t>
    </r>
  </si>
  <si>
    <r>
      <rPr>
        <b/>
        <sz val="12"/>
        <rFont val="Arial"/>
        <family val="2"/>
      </rPr>
      <t>Accessories</t>
    </r>
  </si>
  <si>
    <r>
      <rPr>
        <sz val="12"/>
        <rFont val="Arial"/>
        <family val="2"/>
      </rPr>
      <t>Driver</t>
    </r>
  </si>
  <si>
    <r>
      <rPr>
        <sz val="12"/>
        <rFont val="Arial"/>
        <family val="2"/>
      </rPr>
      <t>passenger</t>
    </r>
  </si>
  <si>
    <t>simpson desert trip</t>
  </si>
  <si>
    <t>max trax</t>
  </si>
  <si>
    <t>water container 40 litres</t>
  </si>
  <si>
    <t>clothes</t>
  </si>
  <si>
    <t>stove gas and gear</t>
  </si>
  <si>
    <t>table chairs tent</t>
  </si>
  <si>
    <t>clothes/luggage</t>
  </si>
  <si>
    <r>
      <rPr>
        <b/>
        <sz val="12"/>
        <rFont val="Arial"/>
        <family val="2"/>
      </rPr>
      <t xml:space="preserve">Kerb weight </t>
    </r>
    <r>
      <rPr>
        <sz val="12"/>
        <rFont val="Arial"/>
        <family val="2"/>
      </rPr>
      <t>of my Prado</t>
    </r>
  </si>
  <si>
    <t>black widow draws empty 16kg each</t>
  </si>
  <si>
    <t>ISS rescue stretcher</t>
  </si>
  <si>
    <t>rear wheel rubbish bag</t>
  </si>
  <si>
    <t>survey box of caving stuff</t>
  </si>
  <si>
    <t xml:space="preserve">caving gear in 3 boxes </t>
  </si>
  <si>
    <t>LED lights</t>
  </si>
  <si>
    <t>Prado 120 manual GXL Weights</t>
  </si>
  <si>
    <t>pedders weight</t>
  </si>
  <si>
    <t>shoes camera</t>
  </si>
  <si>
    <t>extra water</t>
  </si>
  <si>
    <t>food</t>
  </si>
  <si>
    <t>redarc foldable solar panel</t>
  </si>
  <si>
    <t>ningbing trip- loaded</t>
  </si>
  <si>
    <t>annex and chair and table</t>
  </si>
  <si>
    <t>empty but with batteries and pump</t>
  </si>
  <si>
    <t>item</t>
  </si>
  <si>
    <t>location</t>
  </si>
  <si>
    <t>weight KG</t>
  </si>
  <si>
    <t>steel table</t>
  </si>
  <si>
    <t>steel bbq plate</t>
  </si>
  <si>
    <t>mattock and spade</t>
  </si>
  <si>
    <t>4.5kg Gas bottle and gas</t>
  </si>
  <si>
    <t>primus stove 2 burner</t>
  </si>
  <si>
    <t>study table</t>
  </si>
  <si>
    <t>rope bag (3x 20m ropes)</t>
  </si>
  <si>
    <t>macpac pack</t>
  </si>
  <si>
    <t>veronica chair and tent</t>
  </si>
  <si>
    <t>rubber mat rope protection</t>
  </si>
  <si>
    <t>fold up camp table</t>
  </si>
  <si>
    <t>small camp chairs</t>
  </si>
  <si>
    <t>pump batteries 5.5 each</t>
  </si>
  <si>
    <t>30m hose</t>
  </si>
  <si>
    <t>pump and hose attachments</t>
  </si>
  <si>
    <t>maxtrax 2 only</t>
  </si>
  <si>
    <t>chair</t>
  </si>
  <si>
    <t>Annex and  sides</t>
  </si>
  <si>
    <t>box</t>
  </si>
  <si>
    <t>side</t>
  </si>
  <si>
    <t>inside</t>
  </si>
  <si>
    <t>Towball weights</t>
  </si>
  <si>
    <t>196-200</t>
  </si>
  <si>
    <t>annex chair and table with batteries and pump</t>
  </si>
  <si>
    <t>weight of above</t>
  </si>
  <si>
    <t>miscellaneous</t>
  </si>
  <si>
    <t>total camping gear weight</t>
  </si>
  <si>
    <t>computer in case</t>
  </si>
  <si>
    <t xml:space="preserve">toilet collapsible </t>
  </si>
  <si>
    <t>pipe rope protector</t>
  </si>
  <si>
    <t>camper trip non caving</t>
  </si>
  <si>
    <t>medicine box and mis box</t>
  </si>
  <si>
    <t xml:space="preserve">camper caving trip </t>
  </si>
  <si>
    <t>collapsible shower and cupboard</t>
  </si>
  <si>
    <t>water 160 lit</t>
  </si>
  <si>
    <t>ningbing camping gear</t>
  </si>
  <si>
    <t>fridge food</t>
  </si>
  <si>
    <t>non caving trip</t>
  </si>
  <si>
    <t>Ningbing camper weight</t>
  </si>
  <si>
    <t>non caving trip weight</t>
  </si>
  <si>
    <t xml:space="preserve">Camper ATM </t>
  </si>
  <si>
    <t>Camper Trailer weights</t>
  </si>
  <si>
    <t>9th July 2019</t>
  </si>
  <si>
    <t xml:space="preserve">weight Kg </t>
  </si>
  <si>
    <t xml:space="preserve">40lt diesel in side compartments </t>
  </si>
  <si>
    <t>weight measured by pedders including approx 145 litres diesel</t>
  </si>
  <si>
    <t>ECB alloy front bar and lights, Kaymar rear bar and dual wheel carriers plus one spare tyre. Black Widow framework, dual battery system, cargo barrier and shelving, air pump and new ARB suspension, under body protection</t>
  </si>
  <si>
    <t>EXTRAS</t>
  </si>
  <si>
    <t>weight measured 7-7-2018 including the accessories list below inlcuding approx 15 litre fuel but not the extras</t>
  </si>
  <si>
    <r>
      <t xml:space="preserve">an </t>
    </r>
    <r>
      <rPr>
        <b/>
        <sz val="12"/>
        <color rgb="FF000000"/>
        <rFont val="Arial"/>
        <family val="2"/>
      </rPr>
      <t>Oztent</t>
    </r>
    <r>
      <rPr>
        <sz val="12"/>
        <color rgb="FF000000"/>
        <rFont val="Arial"/>
        <family val="2"/>
      </rPr>
      <t xml:space="preserve"> 2 person weighs 19.5 kg</t>
    </r>
  </si>
  <si>
    <t>difference including scale discrepancies</t>
  </si>
  <si>
    <t>9th July 2019 weight of camper - none of the stuff on left except annexe and some food. weight includes  and poles, cupboard and fridge bedding and miscellaneous</t>
  </si>
  <si>
    <t xml:space="preserve">minus trailer </t>
  </si>
  <si>
    <t>Diesel for automotive use is around , 0.832 to 0.874 kg/litre</t>
  </si>
  <si>
    <t>ningbing with water in tanks</t>
  </si>
  <si>
    <t>car weight with accessories and less than 10 lit fuel and driver</t>
  </si>
  <si>
    <t>combined car and trailer 9th July with driver</t>
  </si>
  <si>
    <t>litres</t>
  </si>
  <si>
    <t>weight Kg</t>
  </si>
  <si>
    <t>box of oils and radiator fluid</t>
  </si>
  <si>
    <t>fuel kg approx = 145 litres at pedders (180 normally)** note there was approx 15 litres in tank so the additional amount here is 165lit X .85</t>
  </si>
  <si>
    <t>plus fuel in 20 lt containers</t>
  </si>
  <si>
    <t>tare weight at registration with 160kgs of water and poles  but not side cupboard, annex or fridg.e includes 2 full gas bottles and 2 batteries, not new bed nor bedding and full draws</t>
  </si>
  <si>
    <t>TOWING</t>
  </si>
  <si>
    <t>CAVING STUFF</t>
  </si>
  <si>
    <t>CAMPING GEAR</t>
  </si>
  <si>
    <t>miscellan- stone shield shovel and towels</t>
  </si>
  <si>
    <t xml:space="preserve">difference </t>
  </si>
  <si>
    <t>Combined Vehicle Mass (CVM)</t>
  </si>
  <si>
    <t>trailer weight</t>
  </si>
  <si>
    <t>CVM for trip</t>
  </si>
  <si>
    <t>Camper caving trip</t>
  </si>
  <si>
    <t>GVM upgrade +290kg</t>
  </si>
  <si>
    <t>** must reduce water by 15 litres</t>
  </si>
  <si>
    <t>note must reduce water by 15 lt</t>
  </si>
  <si>
    <t>Version 3 14th July 2018</t>
  </si>
  <si>
    <t>GVM- original</t>
  </si>
  <si>
    <t>CVM difference and CVM safety margin</t>
  </si>
  <si>
    <t>trailer ATM is 1750kg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</si>
</sst>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color rgb="FF000000"/>
      <name val="Times New Roman"/>
      <charset val="204"/>
    </font>
    <font>
      <sz val="11"/>
      <color theme="1"/>
      <name val="Calibri"/>
      <family val="2"/>
      <scheme val="minor"/>
    </font>
    <font>
      <sz val="10"/>
      <color rgb="FF000000"/>
      <name val="Times New Roman"/>
      <family val="1"/>
    </font>
    <font>
      <b/>
      <sz val="12"/>
      <color rgb="FF000000"/>
      <name val="Arial"/>
      <family val="2"/>
    </font>
    <font>
      <sz val="12"/>
      <color rgb="FF000000"/>
      <name val="Arial"/>
      <family val="2"/>
    </font>
    <font>
      <b/>
      <u/>
      <sz val="12"/>
      <name val="Arial"/>
      <family val="2"/>
    </font>
    <font>
      <b/>
      <sz val="12"/>
      <name val="Arial"/>
      <family val="2"/>
    </font>
    <font>
      <sz val="12"/>
      <name val="Arial"/>
      <family val="2"/>
    </font>
    <font>
      <b/>
      <u/>
      <sz val="12"/>
      <color rgb="FF000000"/>
      <name val="Arial"/>
      <family val="2"/>
    </font>
    <font>
      <sz val="12"/>
      <color rgb="FF000000"/>
      <name val="Times New Roman"/>
      <family val="1"/>
    </font>
    <font>
      <u/>
      <sz val="12"/>
      <color rgb="FF000000"/>
      <name val="Arial"/>
      <family val="2"/>
    </font>
    <font>
      <b/>
      <i/>
      <sz val="12"/>
      <color rgb="FF000000"/>
      <name val="Arial"/>
      <family val="2"/>
    </font>
    <font>
      <b/>
      <i/>
      <u/>
      <sz val="12"/>
      <color rgb="FF000000"/>
      <name val="Arial"/>
      <family val="2"/>
    </font>
    <font>
      <b/>
      <i/>
      <sz val="12"/>
      <name val="Arial"/>
      <family val="2"/>
    </font>
  </fonts>
  <fills count="10">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00B0F0"/>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diagonal/>
    </border>
    <border>
      <left style="thick">
        <color indexed="64"/>
      </left>
      <right style="thin">
        <color indexed="64"/>
      </right>
      <top style="thin">
        <color indexed="64"/>
      </top>
      <bottom style="thin">
        <color indexed="64"/>
      </bottom>
      <diagonal/>
    </border>
    <border>
      <left/>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top style="thin">
        <color indexed="64"/>
      </top>
      <bottom style="thin">
        <color indexed="64"/>
      </bottom>
      <diagonal/>
    </border>
    <border>
      <left style="thin">
        <color rgb="FF000000"/>
      </left>
      <right/>
      <top/>
      <bottom/>
      <diagonal/>
    </border>
  </borders>
  <cellStyleXfs count="2">
    <xf numFmtId="0" fontId="0" fillId="0" borderId="0"/>
    <xf numFmtId="0" fontId="1" fillId="0" borderId="0"/>
  </cellStyleXfs>
  <cellXfs count="100">
    <xf numFmtId="0" fontId="0" fillId="2" borderId="0" xfId="0" applyFill="1" applyBorder="1" applyAlignment="1">
      <alignment horizontal="left" vertical="top"/>
    </xf>
    <xf numFmtId="2" fontId="0" fillId="2" borderId="0" xfId="0" applyNumberFormat="1" applyFill="1" applyBorder="1" applyAlignment="1">
      <alignment vertical="top"/>
    </xf>
    <xf numFmtId="164" fontId="4" fillId="2" borderId="1" xfId="0" applyNumberFormat="1" applyFont="1" applyFill="1" applyBorder="1" applyAlignment="1">
      <alignment horizontal="right" vertical="top" wrapText="1"/>
    </xf>
    <xf numFmtId="0" fontId="2" fillId="2" borderId="0" xfId="0" applyFont="1" applyFill="1" applyBorder="1" applyAlignment="1">
      <alignment horizontal="left" vertical="top"/>
    </xf>
    <xf numFmtId="2" fontId="3" fillId="2" borderId="4" xfId="0" applyNumberFormat="1" applyFont="1" applyFill="1" applyBorder="1" applyAlignment="1">
      <alignment vertical="top" wrapText="1"/>
    </xf>
    <xf numFmtId="164" fontId="3" fillId="2" borderId="1" xfId="0" applyNumberFormat="1" applyFont="1" applyFill="1" applyBorder="1" applyAlignment="1">
      <alignment horizontal="right" vertical="top" wrapText="1"/>
    </xf>
    <xf numFmtId="0" fontId="0" fillId="2" borderId="0" xfId="0" applyFill="1" applyBorder="1" applyAlignment="1">
      <alignment horizontal="right" vertical="top"/>
    </xf>
    <xf numFmtId="0" fontId="0" fillId="2" borderId="4" xfId="0" applyFill="1" applyBorder="1" applyAlignment="1">
      <alignment horizontal="left" vertical="top"/>
    </xf>
    <xf numFmtId="2" fontId="4" fillId="2" borderId="0" xfId="0" applyNumberFormat="1" applyFont="1" applyFill="1" applyBorder="1" applyAlignment="1">
      <alignment vertical="top"/>
    </xf>
    <xf numFmtId="0" fontId="4" fillId="2" borderId="1" xfId="0" applyFont="1" applyFill="1" applyBorder="1" applyAlignment="1">
      <alignment horizontal="left" vertical="top" wrapText="1"/>
    </xf>
    <xf numFmtId="0" fontId="4" fillId="2" borderId="1" xfId="0" applyFont="1" applyFill="1" applyBorder="1" applyAlignment="1">
      <alignment horizontal="right" vertical="top" wrapText="1"/>
    </xf>
    <xf numFmtId="0" fontId="4" fillId="2" borderId="2" xfId="0" applyFont="1" applyFill="1" applyBorder="1" applyAlignment="1">
      <alignment horizontal="left" vertical="top" wrapText="1"/>
    </xf>
    <xf numFmtId="2" fontId="4" fillId="2" borderId="4" xfId="0" applyNumberFormat="1" applyFont="1" applyFill="1" applyBorder="1" applyAlignment="1">
      <alignment vertical="top"/>
    </xf>
    <xf numFmtId="0" fontId="7" fillId="2" borderId="2"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4" xfId="0" applyFont="1" applyFill="1" applyBorder="1" applyAlignment="1">
      <alignment horizontal="left" vertical="top"/>
    </xf>
    <xf numFmtId="0" fontId="4" fillId="2" borderId="0" xfId="0" applyFont="1" applyFill="1" applyBorder="1" applyAlignment="1">
      <alignment horizontal="left" vertical="top"/>
    </xf>
    <xf numFmtId="2" fontId="8" fillId="2" borderId="4" xfId="0" applyNumberFormat="1" applyFont="1" applyFill="1" applyBorder="1" applyAlignment="1">
      <alignment vertical="top" wrapText="1"/>
    </xf>
    <xf numFmtId="2" fontId="0" fillId="2" borderId="0" xfId="0" applyNumberFormat="1" applyFill="1" applyBorder="1" applyAlignment="1">
      <alignment horizontal="left" vertical="top"/>
    </xf>
    <xf numFmtId="164" fontId="4" fillId="2" borderId="2" xfId="0" applyNumberFormat="1" applyFont="1" applyFill="1" applyBorder="1" applyAlignment="1">
      <alignment horizontal="right" vertical="top" wrapText="1"/>
    </xf>
    <xf numFmtId="164" fontId="4" fillId="2" borderId="7" xfId="0" applyNumberFormat="1" applyFont="1" applyFill="1" applyBorder="1" applyAlignment="1">
      <alignment horizontal="right" vertical="top" wrapText="1"/>
    </xf>
    <xf numFmtId="164" fontId="4" fillId="2" borderId="4" xfId="0" applyNumberFormat="1" applyFont="1" applyFill="1" applyBorder="1" applyAlignment="1">
      <alignment horizontal="right" vertical="top" wrapText="1"/>
    </xf>
    <xf numFmtId="0" fontId="3" fillId="2" borderId="1" xfId="0" applyFont="1" applyFill="1" applyBorder="1" applyAlignment="1">
      <alignment horizontal="right" vertical="top" wrapText="1"/>
    </xf>
    <xf numFmtId="164" fontId="3" fillId="2" borderId="7" xfId="0" applyNumberFormat="1" applyFont="1" applyFill="1" applyBorder="1" applyAlignment="1">
      <alignment horizontal="right" vertical="top" wrapText="1"/>
    </xf>
    <xf numFmtId="0" fontId="3" fillId="2" borderId="5" xfId="0" applyFont="1" applyFill="1" applyBorder="1" applyAlignment="1">
      <alignment horizontal="right" vertical="top" wrapText="1"/>
    </xf>
    <xf numFmtId="0" fontId="3" fillId="2" borderId="4" xfId="0" applyFont="1" applyFill="1" applyBorder="1" applyAlignment="1">
      <alignment horizontal="left" vertical="top"/>
    </xf>
    <xf numFmtId="0" fontId="9" fillId="2" borderId="4" xfId="0" applyFont="1" applyFill="1" applyBorder="1" applyAlignment="1">
      <alignment horizontal="left" vertical="top"/>
    </xf>
    <xf numFmtId="0" fontId="4" fillId="2" borderId="4" xfId="0" applyFont="1" applyFill="1" applyBorder="1" applyAlignment="1">
      <alignment horizontal="left" vertical="top" wrapText="1"/>
    </xf>
    <xf numFmtId="0" fontId="10" fillId="2" borderId="4" xfId="0" applyFont="1" applyFill="1" applyBorder="1" applyAlignment="1">
      <alignment horizontal="left" vertical="top"/>
    </xf>
    <xf numFmtId="0" fontId="4" fillId="2" borderId="4" xfId="0" applyFont="1" applyFill="1" applyBorder="1" applyAlignment="1">
      <alignment horizontal="right" vertical="top"/>
    </xf>
    <xf numFmtId="0" fontId="0" fillId="2" borderId="4" xfId="0" applyFill="1" applyBorder="1" applyAlignment="1">
      <alignment horizontal="right" vertical="top"/>
    </xf>
    <xf numFmtId="0" fontId="3" fillId="2" borderId="0" xfId="0" applyFont="1" applyFill="1" applyBorder="1" applyAlignment="1">
      <alignment horizontal="right" vertical="top"/>
    </xf>
    <xf numFmtId="0" fontId="4" fillId="2" borderId="0" xfId="0" applyFont="1" applyFill="1" applyBorder="1" applyAlignment="1">
      <alignment horizontal="left" vertical="top" wrapText="1"/>
    </xf>
    <xf numFmtId="0" fontId="4" fillId="2" borderId="0" xfId="0" applyFont="1" applyFill="1" applyBorder="1" applyAlignment="1">
      <alignment horizontal="center" vertical="top" wrapText="1"/>
    </xf>
    <xf numFmtId="164" fontId="4" fillId="2" borderId="8" xfId="0" applyNumberFormat="1" applyFont="1" applyFill="1" applyBorder="1" applyAlignment="1">
      <alignment horizontal="right" vertical="top" wrapText="1"/>
    </xf>
    <xf numFmtId="2" fontId="4" fillId="2" borderId="8" xfId="0" applyNumberFormat="1" applyFont="1" applyFill="1" applyBorder="1" applyAlignment="1">
      <alignment vertical="top"/>
    </xf>
    <xf numFmtId="2" fontId="3" fillId="2" borderId="8" xfId="0" applyNumberFormat="1" applyFont="1" applyFill="1" applyBorder="1" applyAlignment="1">
      <alignment vertical="top"/>
    </xf>
    <xf numFmtId="0" fontId="3" fillId="2" borderId="4" xfId="0" applyFont="1" applyFill="1" applyBorder="1" applyAlignment="1">
      <alignment horizontal="right" vertical="top" wrapText="1"/>
    </xf>
    <xf numFmtId="0" fontId="3" fillId="2" borderId="8" xfId="0" applyFont="1" applyFill="1" applyBorder="1" applyAlignment="1">
      <alignment horizontal="right" vertical="top" wrapText="1"/>
    </xf>
    <xf numFmtId="0" fontId="3" fillId="4" borderId="4" xfId="0" applyFont="1" applyFill="1" applyBorder="1" applyAlignment="1">
      <alignment horizontal="left" vertical="top"/>
    </xf>
    <xf numFmtId="0" fontId="10" fillId="2" borderId="4" xfId="0" applyFont="1" applyFill="1" applyBorder="1" applyAlignment="1">
      <alignment horizontal="right" vertical="top"/>
    </xf>
    <xf numFmtId="0" fontId="0" fillId="2" borderId="9" xfId="0" applyFill="1" applyBorder="1" applyAlignment="1">
      <alignment horizontal="left" vertical="top"/>
    </xf>
    <xf numFmtId="0" fontId="10" fillId="2" borderId="9" xfId="0" applyFont="1"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xf numFmtId="0" fontId="4" fillId="2" borderId="11" xfId="0" applyFont="1" applyFill="1" applyBorder="1" applyAlignment="1">
      <alignment horizontal="left" vertical="top" wrapText="1"/>
    </xf>
    <xf numFmtId="0" fontId="0" fillId="2" borderId="11" xfId="0" applyFill="1" applyBorder="1" applyAlignment="1">
      <alignment horizontal="left" vertical="top" wrapText="1"/>
    </xf>
    <xf numFmtId="0" fontId="4" fillId="2" borderId="11" xfId="0" applyFont="1" applyFill="1" applyBorder="1" applyAlignment="1">
      <alignment horizontal="left" vertical="top"/>
    </xf>
    <xf numFmtId="0" fontId="4" fillId="2" borderId="2" xfId="0" applyFont="1" applyFill="1" applyBorder="1" applyAlignment="1">
      <alignment horizontal="right" vertical="top" wrapText="1"/>
    </xf>
    <xf numFmtId="0" fontId="8" fillId="2" borderId="2" xfId="0" applyFont="1" applyFill="1" applyBorder="1" applyAlignment="1">
      <alignment horizontal="right" vertical="center" wrapText="1"/>
    </xf>
    <xf numFmtId="0" fontId="4" fillId="2" borderId="13" xfId="0" applyFont="1" applyFill="1" applyBorder="1" applyAlignment="1">
      <alignment horizontal="right" vertical="top" wrapText="1"/>
    </xf>
    <xf numFmtId="0" fontId="8" fillId="2" borderId="4" xfId="0" applyFont="1" applyFill="1" applyBorder="1" applyAlignment="1">
      <alignment horizontal="left" vertical="center" wrapText="1"/>
    </xf>
    <xf numFmtId="0" fontId="8" fillId="2" borderId="4" xfId="0" applyFont="1" applyFill="1" applyBorder="1" applyAlignment="1">
      <alignment horizontal="left" vertical="top" wrapText="1"/>
    </xf>
    <xf numFmtId="0" fontId="4" fillId="2" borderId="4" xfId="0" applyFont="1" applyFill="1" applyBorder="1" applyAlignment="1">
      <alignment horizontal="center" vertical="top" wrapText="1"/>
    </xf>
    <xf numFmtId="0" fontId="4" fillId="2" borderId="9" xfId="0" applyFont="1" applyFill="1" applyBorder="1" applyAlignment="1">
      <alignment horizontal="right" vertical="top"/>
    </xf>
    <xf numFmtId="0" fontId="3" fillId="2" borderId="9" xfId="0" applyFont="1" applyFill="1" applyBorder="1" applyAlignment="1">
      <alignment horizontal="right" vertical="top"/>
    </xf>
    <xf numFmtId="0" fontId="0" fillId="2" borderId="4" xfId="0" applyFill="1" applyBorder="1" applyAlignment="1">
      <alignment horizontal="center" vertical="top"/>
    </xf>
    <xf numFmtId="0" fontId="10" fillId="2" borderId="4" xfId="0" applyFont="1" applyFill="1" applyBorder="1" applyAlignment="1">
      <alignment horizontal="center" vertical="top"/>
    </xf>
    <xf numFmtId="0" fontId="4" fillId="2" borderId="4" xfId="0" applyFont="1" applyFill="1" applyBorder="1" applyAlignment="1">
      <alignment horizontal="center" vertical="top"/>
    </xf>
    <xf numFmtId="0" fontId="0" fillId="2" borderId="0" xfId="0" applyFill="1" applyBorder="1" applyAlignment="1">
      <alignment horizontal="center" vertical="top"/>
    </xf>
    <xf numFmtId="0" fontId="3" fillId="6" borderId="4" xfId="0" applyFont="1" applyFill="1" applyBorder="1" applyAlignment="1">
      <alignment horizontal="right" vertical="top"/>
    </xf>
    <xf numFmtId="0" fontId="0" fillId="2" borderId="8" xfId="0" applyFill="1" applyBorder="1" applyAlignment="1">
      <alignment horizontal="left" vertical="top"/>
    </xf>
    <xf numFmtId="0" fontId="4" fillId="2" borderId="15" xfId="0" applyFont="1" applyFill="1" applyBorder="1" applyAlignment="1">
      <alignment horizontal="right" vertical="top"/>
    </xf>
    <xf numFmtId="0" fontId="0" fillId="2" borderId="8" xfId="0" applyFill="1" applyBorder="1" applyAlignment="1">
      <alignment horizontal="right" vertical="top"/>
    </xf>
    <xf numFmtId="0" fontId="4" fillId="2" borderId="8" xfId="0" applyFont="1" applyFill="1" applyBorder="1" applyAlignment="1">
      <alignment horizontal="right" vertical="top"/>
    </xf>
    <xf numFmtId="0" fontId="11" fillId="4" borderId="4" xfId="0" applyFont="1" applyFill="1" applyBorder="1" applyAlignment="1">
      <alignment horizontal="right" vertical="top"/>
    </xf>
    <xf numFmtId="0" fontId="3" fillId="7" borderId="11" xfId="0" applyFont="1" applyFill="1" applyBorder="1" applyAlignment="1">
      <alignment horizontal="left" vertical="top"/>
    </xf>
    <xf numFmtId="0" fontId="4" fillId="7" borderId="4" xfId="0" applyFont="1" applyFill="1" applyBorder="1" applyAlignment="1">
      <alignment horizontal="right" vertical="top"/>
    </xf>
    <xf numFmtId="0" fontId="4" fillId="7" borderId="11" xfId="0" applyFont="1" applyFill="1" applyBorder="1" applyAlignment="1">
      <alignment horizontal="left" vertical="top"/>
    </xf>
    <xf numFmtId="0" fontId="4" fillId="7" borderId="0" xfId="0" applyFont="1" applyFill="1" applyBorder="1" applyAlignment="1">
      <alignment horizontal="right" vertical="top"/>
    </xf>
    <xf numFmtId="0" fontId="4" fillId="7" borderId="11" xfId="0" applyFont="1" applyFill="1" applyBorder="1" applyAlignment="1">
      <alignment horizontal="left" vertical="top" wrapText="1"/>
    </xf>
    <xf numFmtId="0" fontId="11" fillId="5" borderId="4" xfId="0" applyFont="1" applyFill="1" applyBorder="1" applyAlignment="1">
      <alignment horizontal="right" vertical="top"/>
    </xf>
    <xf numFmtId="0" fontId="11" fillId="8" borderId="4" xfId="0" applyFont="1" applyFill="1" applyBorder="1" applyAlignment="1">
      <alignment horizontal="right" vertical="top"/>
    </xf>
    <xf numFmtId="0" fontId="12" fillId="5" borderId="11" xfId="0" applyFont="1" applyFill="1" applyBorder="1" applyAlignment="1">
      <alignment horizontal="left" vertical="top"/>
    </xf>
    <xf numFmtId="0" fontId="3" fillId="3" borderId="14" xfId="0" applyFont="1" applyFill="1" applyBorder="1" applyAlignment="1">
      <alignment horizontal="right" vertical="top"/>
    </xf>
    <xf numFmtId="0" fontId="11" fillId="2" borderId="4" xfId="0" applyFont="1" applyFill="1" applyBorder="1" applyAlignment="1">
      <alignment horizontal="right" vertical="top"/>
    </xf>
    <xf numFmtId="0" fontId="3" fillId="2" borderId="4" xfId="0" applyFont="1" applyFill="1" applyBorder="1" applyAlignment="1">
      <alignment horizontal="right" vertical="top"/>
    </xf>
    <xf numFmtId="0" fontId="3" fillId="2" borderId="4" xfId="0" applyFont="1" applyFill="1" applyBorder="1" applyAlignment="1">
      <alignment horizontal="left" vertical="top" wrapText="1"/>
    </xf>
    <xf numFmtId="0" fontId="0" fillId="0" borderId="0" xfId="0"/>
    <xf numFmtId="0" fontId="6" fillId="2" borderId="2"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6" borderId="11" xfId="0" applyFont="1" applyFill="1" applyBorder="1" applyAlignment="1">
      <alignment horizontal="left" vertical="top"/>
    </xf>
    <xf numFmtId="0" fontId="8" fillId="4" borderId="11" xfId="0" applyFont="1" applyFill="1" applyBorder="1" applyAlignment="1">
      <alignment horizontal="left" vertical="top"/>
    </xf>
    <xf numFmtId="0" fontId="6" fillId="2" borderId="7" xfId="0" applyFont="1" applyFill="1" applyBorder="1" applyAlignment="1">
      <alignment horizontal="left" vertical="top" wrapText="1"/>
    </xf>
    <xf numFmtId="0" fontId="3" fillId="2" borderId="7" xfId="0" applyFont="1" applyFill="1" applyBorder="1" applyAlignment="1">
      <alignment horizontal="right" vertical="top" wrapText="1"/>
    </xf>
    <xf numFmtId="0" fontId="3" fillId="2" borderId="17" xfId="0" applyFont="1" applyFill="1" applyBorder="1" applyAlignment="1">
      <alignment horizontal="right" vertical="top" wrapText="1"/>
    </xf>
    <xf numFmtId="0" fontId="11" fillId="2" borderId="4" xfId="0" applyFont="1" applyFill="1" applyBorder="1" applyAlignment="1">
      <alignment horizontal="left" vertical="top"/>
    </xf>
    <xf numFmtId="0" fontId="11" fillId="6" borderId="4" xfId="0" applyFont="1" applyFill="1" applyBorder="1" applyAlignment="1">
      <alignment horizontal="right" vertical="top"/>
    </xf>
    <xf numFmtId="0" fontId="11" fillId="5" borderId="4" xfId="0" applyFont="1" applyFill="1" applyBorder="1" applyAlignment="1">
      <alignment horizontal="left" vertical="top"/>
    </xf>
    <xf numFmtId="0" fontId="11" fillId="9" borderId="4" xfId="0" applyFont="1" applyFill="1" applyBorder="1" applyAlignment="1">
      <alignment horizontal="left" vertical="top"/>
    </xf>
    <xf numFmtId="0" fontId="13" fillId="9" borderId="4" xfId="0" applyFont="1" applyFill="1" applyBorder="1" applyAlignment="1">
      <alignment horizontal="right" vertical="top"/>
    </xf>
    <xf numFmtId="2" fontId="0" fillId="2" borderId="4" xfId="0" applyNumberFormat="1" applyFill="1" applyBorder="1" applyAlignment="1">
      <alignment vertical="top"/>
    </xf>
    <xf numFmtId="0" fontId="2" fillId="0" borderId="0" xfId="0" applyFont="1"/>
    <xf numFmtId="0" fontId="5"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12"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11" xfId="0" applyFont="1" applyFill="1" applyBorder="1" applyAlignment="1">
      <alignment horizontal="left" vertical="top" wrapText="1"/>
    </xf>
    <xf numFmtId="0" fontId="4" fillId="2" borderId="16" xfId="0" applyFont="1" applyFill="1" applyBorder="1" applyAlignment="1">
      <alignment horizontal="left" vertical="top" wrapText="1"/>
    </xf>
    <xf numFmtId="164" fontId="4" fillId="2" borderId="5" xfId="0" applyNumberFormat="1" applyFont="1" applyFill="1" applyBorder="1" applyAlignment="1">
      <alignment horizontal="right" vertical="top"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Diesel</a:t>
            </a:r>
            <a:r>
              <a:rPr lang="en-AU" baseline="0"/>
              <a:t> weight to litres</a:t>
            </a:r>
          </a:p>
        </c:rich>
      </c:tx>
      <c:overlay val="0"/>
    </c:title>
    <c:autoTitleDeleted val="0"/>
    <c:plotArea>
      <c:layout/>
      <c:scatterChart>
        <c:scatterStyle val="smoothMarker"/>
        <c:varyColors val="0"/>
        <c:ser>
          <c:idx val="0"/>
          <c:order val="0"/>
          <c:spPr>
            <a:ln>
              <a:solidFill>
                <a:srgbClr val="00B0F0"/>
              </a:solidFill>
            </a:ln>
          </c:spPr>
          <c:marker>
            <c:symbol val="circle"/>
            <c:size val="8"/>
            <c:spPr>
              <a:solidFill>
                <a:srgbClr val="FF0000"/>
              </a:solidFill>
              <a:ln>
                <a:solidFill>
                  <a:srgbClr val="00B0F0"/>
                </a:solidFill>
              </a:ln>
            </c:spPr>
          </c:marker>
          <c:dLbls>
            <c:dLbl>
              <c:idx val="0"/>
              <c:delete val="1"/>
            </c:dLbl>
            <c:txPr>
              <a:bodyPr/>
              <a:lstStyle/>
              <a:p>
                <a:pPr>
                  <a:defRPr sz="1200" b="1">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dLbls>
          <c:xVal>
            <c:numRef>
              <c:f>[1]Sheet1!$A$1:$A$19</c:f>
              <c:numCache>
                <c:formatCode>General</c:formatCode>
                <c:ptCount val="19"/>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numCache>
            </c:numRef>
          </c:xVal>
          <c:yVal>
            <c:numRef>
              <c:f>[1]Sheet1!$B$1:$B$19</c:f>
              <c:numCache>
                <c:formatCode>General</c:formatCode>
                <c:ptCount val="19"/>
                <c:pt idx="0">
                  <c:v>0</c:v>
                </c:pt>
                <c:pt idx="1">
                  <c:v>8.5</c:v>
                </c:pt>
                <c:pt idx="2">
                  <c:v>17</c:v>
                </c:pt>
                <c:pt idx="3">
                  <c:v>25.5</c:v>
                </c:pt>
                <c:pt idx="4">
                  <c:v>34</c:v>
                </c:pt>
                <c:pt idx="5">
                  <c:v>42.5</c:v>
                </c:pt>
                <c:pt idx="6">
                  <c:v>51</c:v>
                </c:pt>
                <c:pt idx="7">
                  <c:v>59.5</c:v>
                </c:pt>
                <c:pt idx="8">
                  <c:v>68</c:v>
                </c:pt>
                <c:pt idx="9">
                  <c:v>76.5</c:v>
                </c:pt>
                <c:pt idx="10">
                  <c:v>85</c:v>
                </c:pt>
                <c:pt idx="11">
                  <c:v>93.5</c:v>
                </c:pt>
                <c:pt idx="12">
                  <c:v>102</c:v>
                </c:pt>
                <c:pt idx="13">
                  <c:v>110.5</c:v>
                </c:pt>
                <c:pt idx="14">
                  <c:v>119</c:v>
                </c:pt>
                <c:pt idx="15">
                  <c:v>127.5</c:v>
                </c:pt>
                <c:pt idx="16">
                  <c:v>136</c:v>
                </c:pt>
                <c:pt idx="17">
                  <c:v>144.5</c:v>
                </c:pt>
                <c:pt idx="18">
                  <c:v>153</c:v>
                </c:pt>
              </c:numCache>
            </c:numRef>
          </c:yVal>
          <c:smooth val="1"/>
        </c:ser>
        <c:dLbls>
          <c:showLegendKey val="0"/>
          <c:showVal val="0"/>
          <c:showCatName val="0"/>
          <c:showSerName val="0"/>
          <c:showPercent val="0"/>
          <c:showBubbleSize val="0"/>
        </c:dLbls>
        <c:axId val="83641472"/>
        <c:axId val="83642048"/>
      </c:scatterChart>
      <c:valAx>
        <c:axId val="83641472"/>
        <c:scaling>
          <c:orientation val="minMax"/>
          <c:max val="180"/>
        </c:scaling>
        <c:delete val="0"/>
        <c:axPos val="b"/>
        <c:majorGridlines/>
        <c:minorGridlines/>
        <c:title>
          <c:tx>
            <c:rich>
              <a:bodyPr/>
              <a:lstStyle/>
              <a:p>
                <a:pPr>
                  <a:defRPr/>
                </a:pPr>
                <a:r>
                  <a:rPr lang="en-AU" sz="1400">
                    <a:latin typeface="Arial" panose="020B0604020202020204" pitchFamily="34" charset="0"/>
                    <a:cs typeface="Arial" panose="020B0604020202020204" pitchFamily="34" charset="0"/>
                  </a:rPr>
                  <a:t>Litres</a:t>
                </a:r>
              </a:p>
            </c:rich>
          </c:tx>
          <c:overlay val="0"/>
        </c:title>
        <c:numFmt formatCode="General" sourceLinked="1"/>
        <c:majorTickMark val="none"/>
        <c:minorTickMark val="none"/>
        <c:tickLblPos val="nextTo"/>
        <c:txPr>
          <a:bodyPr/>
          <a:lstStyle/>
          <a:p>
            <a:pPr>
              <a:defRPr sz="1200">
                <a:latin typeface="Arial" panose="020B0604020202020204" pitchFamily="34" charset="0"/>
                <a:cs typeface="Arial" panose="020B0604020202020204" pitchFamily="34" charset="0"/>
              </a:defRPr>
            </a:pPr>
            <a:endParaRPr lang="en-US"/>
          </a:p>
        </c:txPr>
        <c:crossAx val="83642048"/>
        <c:crosses val="autoZero"/>
        <c:crossBetween val="midCat"/>
        <c:majorUnit val="10"/>
      </c:valAx>
      <c:valAx>
        <c:axId val="83642048"/>
        <c:scaling>
          <c:orientation val="minMax"/>
          <c:max val="160"/>
        </c:scaling>
        <c:delete val="0"/>
        <c:axPos val="l"/>
        <c:majorGridlines/>
        <c:minorGridlines/>
        <c:title>
          <c:tx>
            <c:rich>
              <a:bodyPr/>
              <a:lstStyle/>
              <a:p>
                <a:pPr>
                  <a:defRPr b="0"/>
                </a:pPr>
                <a:r>
                  <a:rPr lang="en-AU" sz="1400" b="1">
                    <a:latin typeface="Arial" panose="020B0604020202020204" pitchFamily="34" charset="0"/>
                    <a:cs typeface="Arial" panose="020B0604020202020204" pitchFamily="34" charset="0"/>
                  </a:rPr>
                  <a:t>Weight</a:t>
                </a:r>
              </a:p>
            </c:rich>
          </c:tx>
          <c:layout>
            <c:manualLayout>
              <c:xMode val="edge"/>
              <c:yMode val="edge"/>
              <c:x val="1.4814814814814815E-2"/>
              <c:y val="0.45773972576572031"/>
            </c:manualLayout>
          </c:layout>
          <c:overlay val="0"/>
        </c:title>
        <c:numFmt formatCode="General" sourceLinked="1"/>
        <c:majorTickMark val="none"/>
        <c:minorTickMark val="none"/>
        <c:tickLblPos val="nextTo"/>
        <c:txPr>
          <a:bodyPr/>
          <a:lstStyle/>
          <a:p>
            <a:pPr>
              <a:defRPr sz="1200">
                <a:latin typeface="Arial" panose="020B0604020202020204" pitchFamily="34" charset="0"/>
                <a:cs typeface="Arial" panose="020B0604020202020204" pitchFamily="34" charset="0"/>
              </a:defRPr>
            </a:pPr>
            <a:endParaRPr lang="en-US"/>
          </a:p>
        </c:txPr>
        <c:crossAx val="83641472"/>
        <c:crosses val="autoZero"/>
        <c:crossBetween val="midCat"/>
        <c:majorUnit val="10"/>
      </c:valAx>
    </c:plotArea>
    <c:plotVisOnly val="0"/>
    <c:dispBlanksAs val="span"/>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0</xdr:rowOff>
    </xdr:from>
    <xdr:to>
      <xdr:col>22</xdr:col>
      <xdr:colOff>238125</xdr:colOff>
      <xdr:row>55</xdr:row>
      <xdr:rowOff>57150</xdr:rowOff>
    </xdr:to>
    <xdr:graphicFrame macro="">
      <xdr:nvGraphicFramePr>
        <xdr:cNvPr id="3" name="diesel weight/litr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0.39078</cdr:x>
      <cdr:y>0.50966</cdr:y>
    </cdr:from>
    <cdr:to>
      <cdr:x>0.78913</cdr:x>
      <cdr:y>0.5552</cdr:y>
    </cdr:to>
    <cdr:sp macro="" textlink="">
      <cdr:nvSpPr>
        <cdr:cNvPr id="2" name="TextBox 1"/>
        <cdr:cNvSpPr txBox="1"/>
      </cdr:nvSpPr>
      <cdr:spPr>
        <a:xfrm xmlns:a="http://schemas.openxmlformats.org/drawingml/2006/main" rot="19467822">
          <a:off x="4053444" y="4238019"/>
          <a:ext cx="4131968" cy="37868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tIns="36000" bIns="36000" rtlCol="0"/>
        <a:lstStyle xmlns:a="http://schemas.openxmlformats.org/drawingml/2006/main"/>
        <a:p xmlns:a="http://schemas.openxmlformats.org/drawingml/2006/main">
          <a:r>
            <a:rPr lang="en-AU" sz="1800">
              <a:solidFill>
                <a:srgbClr val="FF0000"/>
              </a:solidFill>
              <a:latin typeface="Arial" panose="020B0604020202020204" pitchFamily="34" charset="0"/>
              <a:cs typeface="Arial" panose="020B0604020202020204" pitchFamily="34" charset="0"/>
            </a:rPr>
            <a:t>Weight for corresponding</a:t>
          </a:r>
          <a:r>
            <a:rPr lang="en-AU" sz="1800" baseline="0">
              <a:solidFill>
                <a:srgbClr val="FF0000"/>
              </a:solidFill>
              <a:latin typeface="Arial" panose="020B0604020202020204" pitchFamily="34" charset="0"/>
              <a:cs typeface="Arial" panose="020B0604020202020204" pitchFamily="34" charset="0"/>
            </a:rPr>
            <a:t> litres of diesel</a:t>
          </a:r>
        </a:p>
        <a:p xmlns:a="http://schemas.openxmlformats.org/drawingml/2006/main">
          <a:endParaRPr lang="en-AU" sz="1100" baseline="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iesel%20weight%20to%20litres%20conversion%20gra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A1">
            <v>0</v>
          </cell>
          <cell r="B1">
            <v>0</v>
          </cell>
        </row>
        <row r="2">
          <cell r="A2">
            <v>10</v>
          </cell>
          <cell r="B2">
            <v>8.5</v>
          </cell>
        </row>
        <row r="3">
          <cell r="A3">
            <v>20</v>
          </cell>
          <cell r="B3">
            <v>17</v>
          </cell>
        </row>
        <row r="4">
          <cell r="A4">
            <v>30</v>
          </cell>
          <cell r="B4">
            <v>25.5</v>
          </cell>
        </row>
        <row r="5">
          <cell r="A5">
            <v>40</v>
          </cell>
          <cell r="B5">
            <v>34</v>
          </cell>
        </row>
        <row r="6">
          <cell r="A6">
            <v>50</v>
          </cell>
          <cell r="B6">
            <v>42.5</v>
          </cell>
        </row>
        <row r="7">
          <cell r="A7">
            <v>60</v>
          </cell>
          <cell r="B7">
            <v>51</v>
          </cell>
        </row>
        <row r="8">
          <cell r="A8">
            <v>70</v>
          </cell>
          <cell r="B8">
            <v>59.5</v>
          </cell>
        </row>
        <row r="9">
          <cell r="A9">
            <v>80</v>
          </cell>
          <cell r="B9">
            <v>68</v>
          </cell>
        </row>
        <row r="10">
          <cell r="A10">
            <v>90</v>
          </cell>
          <cell r="B10">
            <v>76.5</v>
          </cell>
        </row>
        <row r="11">
          <cell r="A11">
            <v>100</v>
          </cell>
          <cell r="B11">
            <v>85</v>
          </cell>
        </row>
        <row r="12">
          <cell r="A12">
            <v>110</v>
          </cell>
          <cell r="B12">
            <v>93.5</v>
          </cell>
        </row>
        <row r="13">
          <cell r="A13">
            <v>120</v>
          </cell>
          <cell r="B13">
            <v>102</v>
          </cell>
        </row>
        <row r="14">
          <cell r="A14">
            <v>130</v>
          </cell>
          <cell r="B14">
            <v>110.5</v>
          </cell>
        </row>
        <row r="15">
          <cell r="A15">
            <v>140</v>
          </cell>
          <cell r="B15">
            <v>119</v>
          </cell>
        </row>
        <row r="16">
          <cell r="A16">
            <v>150</v>
          </cell>
          <cell r="B16">
            <v>127.5</v>
          </cell>
        </row>
        <row r="17">
          <cell r="A17">
            <v>160</v>
          </cell>
          <cell r="B17">
            <v>136</v>
          </cell>
        </row>
        <row r="18">
          <cell r="A18">
            <v>170</v>
          </cell>
          <cell r="B18">
            <v>144.5</v>
          </cell>
        </row>
        <row r="19">
          <cell r="A19">
            <v>180</v>
          </cell>
          <cell r="B19">
            <v>153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pane ySplit="1590" topLeftCell="A35" activePane="bottomLeft"/>
      <selection activeCell="A3" sqref="A3"/>
      <selection pane="bottomLeft" activeCell="I54" sqref="I54"/>
    </sheetView>
  </sheetViews>
  <sheetFormatPr defaultRowHeight="12.75" x14ac:dyDescent="0.2"/>
  <cols>
    <col min="1" max="1" width="77.6640625" customWidth="1"/>
    <col min="2" max="2" width="15.6640625" customWidth="1"/>
    <col min="3" max="3" width="19.33203125" style="6" customWidth="1"/>
    <col min="4" max="4" width="18.5" customWidth="1"/>
    <col min="5" max="5" width="15.5" customWidth="1"/>
    <col min="6" max="7" width="23.6640625" customWidth="1"/>
    <col min="8" max="8" width="23.33203125" style="1" customWidth="1"/>
  </cols>
  <sheetData>
    <row r="1" spans="1:8" ht="18" customHeight="1" x14ac:dyDescent="0.2">
      <c r="A1" s="93" t="s">
        <v>36</v>
      </c>
      <c r="B1" s="94"/>
      <c r="C1" s="94"/>
      <c r="D1" s="95"/>
      <c r="E1" s="95"/>
      <c r="F1" s="33"/>
      <c r="G1" s="33"/>
      <c r="H1" s="8"/>
    </row>
    <row r="2" spans="1:8" ht="18" customHeight="1" x14ac:dyDescent="0.2">
      <c r="A2" s="9" t="s">
        <v>123</v>
      </c>
      <c r="B2" s="9"/>
      <c r="C2" s="48" t="s">
        <v>3</v>
      </c>
      <c r="D2" s="27"/>
      <c r="E2" s="27"/>
      <c r="F2" s="27"/>
      <c r="G2" s="27"/>
      <c r="H2" s="12"/>
    </row>
    <row r="3" spans="1:8" ht="33.75" customHeight="1" x14ac:dyDescent="0.2">
      <c r="A3" s="9"/>
      <c r="B3" s="9" t="s">
        <v>37</v>
      </c>
      <c r="C3" s="49" t="s">
        <v>18</v>
      </c>
      <c r="D3" s="51" t="s">
        <v>17</v>
      </c>
      <c r="E3" s="52" t="s">
        <v>22</v>
      </c>
      <c r="F3" s="52" t="s">
        <v>78</v>
      </c>
      <c r="G3" s="52" t="s">
        <v>80</v>
      </c>
      <c r="H3" s="17" t="s">
        <v>2</v>
      </c>
    </row>
    <row r="4" spans="1:8" ht="18" customHeight="1" x14ac:dyDescent="0.2">
      <c r="A4" s="13" t="s">
        <v>29</v>
      </c>
      <c r="B4" s="9"/>
      <c r="C4" s="48">
        <v>1916</v>
      </c>
      <c r="D4" s="96"/>
      <c r="E4" s="96"/>
      <c r="F4" s="53"/>
      <c r="G4" s="53"/>
      <c r="H4" s="4"/>
    </row>
    <row r="5" spans="1:8" ht="33" customHeight="1" x14ac:dyDescent="0.2">
      <c r="A5" s="11" t="s">
        <v>96</v>
      </c>
      <c r="B5" s="10">
        <v>2420</v>
      </c>
      <c r="C5" s="10">
        <v>2420</v>
      </c>
      <c r="D5" s="50">
        <v>2420</v>
      </c>
      <c r="E5" s="50">
        <v>2420</v>
      </c>
      <c r="F5" s="50">
        <v>2420</v>
      </c>
      <c r="G5" s="50">
        <v>2420</v>
      </c>
      <c r="H5" s="10">
        <v>2420</v>
      </c>
    </row>
    <row r="6" spans="1:8" ht="18" customHeight="1" x14ac:dyDescent="0.2">
      <c r="A6" s="11" t="s">
        <v>19</v>
      </c>
      <c r="B6" s="10"/>
      <c r="C6" s="10"/>
      <c r="D6" s="10"/>
      <c r="E6" s="10"/>
      <c r="F6" s="10"/>
      <c r="G6" s="10"/>
      <c r="H6" s="10"/>
    </row>
    <row r="7" spans="1:8" ht="71.25" customHeight="1" x14ac:dyDescent="0.2">
      <c r="A7" s="13" t="s">
        <v>94</v>
      </c>
      <c r="B7" s="10"/>
      <c r="C7" s="10"/>
      <c r="D7" s="10"/>
      <c r="E7" s="10"/>
      <c r="F7" s="10"/>
      <c r="G7" s="10"/>
      <c r="H7" s="10"/>
    </row>
    <row r="8" spans="1:8" ht="21.75" customHeight="1" x14ac:dyDescent="0.2">
      <c r="A8" s="79" t="s">
        <v>95</v>
      </c>
      <c r="B8" s="10"/>
      <c r="C8" s="10"/>
      <c r="D8" s="10"/>
      <c r="E8" s="10"/>
      <c r="F8" s="10"/>
      <c r="G8" s="10"/>
      <c r="H8" s="10"/>
    </row>
    <row r="9" spans="1:8" ht="51.75" customHeight="1" x14ac:dyDescent="0.2">
      <c r="A9" s="11" t="s">
        <v>108</v>
      </c>
      <c r="B9" s="2">
        <f>B59*145</f>
        <v>123.25</v>
      </c>
      <c r="C9" s="2">
        <f>B59*165</f>
        <v>140.25</v>
      </c>
      <c r="D9" s="2">
        <f>B59*165</f>
        <v>140.25</v>
      </c>
      <c r="E9" s="2">
        <f>B59*165</f>
        <v>140.25</v>
      </c>
      <c r="F9" s="2">
        <f>B59*165</f>
        <v>140.25</v>
      </c>
      <c r="G9" s="2">
        <f>B59*165</f>
        <v>140.25</v>
      </c>
      <c r="H9" s="2">
        <f>B59*165</f>
        <v>140.25</v>
      </c>
    </row>
    <row r="10" spans="1:8" ht="18" customHeight="1" x14ac:dyDescent="0.2">
      <c r="A10" s="15" t="s">
        <v>5</v>
      </c>
      <c r="B10" s="10">
        <v>3</v>
      </c>
      <c r="C10" s="10">
        <v>3</v>
      </c>
      <c r="D10" s="10">
        <v>3</v>
      </c>
      <c r="E10" s="10">
        <v>3</v>
      </c>
      <c r="F10" s="10">
        <v>3</v>
      </c>
      <c r="G10" s="10">
        <v>3</v>
      </c>
      <c r="H10" s="10">
        <v>3</v>
      </c>
    </row>
    <row r="11" spans="1:8" ht="18" customHeight="1" x14ac:dyDescent="0.2">
      <c r="A11" s="15" t="s">
        <v>6</v>
      </c>
      <c r="B11" s="2">
        <v>35</v>
      </c>
      <c r="C11" s="2">
        <v>35</v>
      </c>
      <c r="D11" s="2">
        <v>35</v>
      </c>
      <c r="E11" s="2">
        <v>35</v>
      </c>
      <c r="F11" s="2">
        <v>35</v>
      </c>
      <c r="G11" s="2">
        <v>35</v>
      </c>
      <c r="H11" s="2">
        <v>35</v>
      </c>
    </row>
    <row r="12" spans="1:8" ht="18" customHeight="1" x14ac:dyDescent="0.2">
      <c r="A12" s="15" t="s">
        <v>30</v>
      </c>
      <c r="B12" s="2">
        <v>32</v>
      </c>
      <c r="C12" s="2">
        <v>32</v>
      </c>
      <c r="D12" s="2">
        <v>32</v>
      </c>
      <c r="E12" s="2">
        <v>32</v>
      </c>
      <c r="F12" s="2">
        <v>32</v>
      </c>
      <c r="G12" s="2">
        <v>32</v>
      </c>
      <c r="H12" s="2">
        <v>32</v>
      </c>
    </row>
    <row r="13" spans="1:8" ht="18" customHeight="1" x14ac:dyDescent="0.2">
      <c r="A13" s="15" t="s">
        <v>7</v>
      </c>
      <c r="B13" s="2">
        <v>12</v>
      </c>
      <c r="C13" s="2">
        <v>12</v>
      </c>
      <c r="D13" s="2">
        <v>12</v>
      </c>
      <c r="E13" s="2">
        <v>12</v>
      </c>
      <c r="F13" s="2">
        <v>12</v>
      </c>
      <c r="G13" s="2">
        <v>12</v>
      </c>
      <c r="H13" s="2">
        <v>12</v>
      </c>
    </row>
    <row r="14" spans="1:8" ht="18" customHeight="1" x14ac:dyDescent="0.2">
      <c r="A14" s="15" t="s">
        <v>8</v>
      </c>
      <c r="B14" s="2">
        <v>5</v>
      </c>
      <c r="C14" s="2">
        <v>5</v>
      </c>
      <c r="D14" s="2">
        <v>5</v>
      </c>
      <c r="E14" s="2">
        <v>5</v>
      </c>
      <c r="F14" s="2">
        <v>5</v>
      </c>
      <c r="G14" s="2">
        <v>5</v>
      </c>
      <c r="H14" s="2">
        <v>5</v>
      </c>
    </row>
    <row r="15" spans="1:8" ht="18" customHeight="1" x14ac:dyDescent="0.2">
      <c r="A15" s="15" t="s">
        <v>9</v>
      </c>
      <c r="B15" s="10">
        <v>28</v>
      </c>
      <c r="C15" s="10">
        <v>28</v>
      </c>
      <c r="D15" s="10">
        <v>28</v>
      </c>
      <c r="E15" s="10">
        <v>28</v>
      </c>
      <c r="F15" s="10">
        <v>28</v>
      </c>
      <c r="G15" s="10">
        <v>28</v>
      </c>
      <c r="H15" s="10">
        <v>28</v>
      </c>
    </row>
    <row r="16" spans="1:8" ht="18" customHeight="1" x14ac:dyDescent="0.2">
      <c r="A16" s="14" t="s">
        <v>10</v>
      </c>
      <c r="B16" s="2">
        <v>5</v>
      </c>
      <c r="C16" s="2">
        <v>5</v>
      </c>
      <c r="D16" s="2">
        <v>5</v>
      </c>
      <c r="E16" s="2">
        <v>5</v>
      </c>
      <c r="F16" s="2">
        <v>5</v>
      </c>
      <c r="G16" s="2">
        <v>5</v>
      </c>
      <c r="H16" s="2">
        <v>5</v>
      </c>
    </row>
    <row r="17" spans="1:8" ht="18" customHeight="1" x14ac:dyDescent="0.2">
      <c r="A17" s="11" t="s">
        <v>11</v>
      </c>
      <c r="B17" s="2">
        <v>4</v>
      </c>
      <c r="C17" s="2">
        <v>4</v>
      </c>
      <c r="D17" s="2">
        <v>4</v>
      </c>
      <c r="E17" s="2">
        <v>4</v>
      </c>
      <c r="F17" s="2">
        <v>4</v>
      </c>
      <c r="G17" s="2">
        <v>4</v>
      </c>
      <c r="H17" s="2">
        <v>4</v>
      </c>
    </row>
    <row r="18" spans="1:8" ht="18" customHeight="1" x14ac:dyDescent="0.2">
      <c r="A18" s="9" t="s">
        <v>12</v>
      </c>
      <c r="B18" s="2">
        <v>13</v>
      </c>
      <c r="C18" s="2">
        <v>13</v>
      </c>
      <c r="D18" s="2">
        <v>13</v>
      </c>
      <c r="E18" s="2">
        <v>13</v>
      </c>
      <c r="F18" s="2">
        <v>13</v>
      </c>
      <c r="G18" s="2">
        <v>13</v>
      </c>
      <c r="H18" s="2">
        <v>13</v>
      </c>
    </row>
    <row r="19" spans="1:8" ht="18" customHeight="1" x14ac:dyDescent="0.2">
      <c r="A19" s="11" t="s">
        <v>13</v>
      </c>
      <c r="B19" s="2">
        <v>10</v>
      </c>
      <c r="C19" s="2">
        <v>10</v>
      </c>
      <c r="D19" s="2">
        <v>10</v>
      </c>
      <c r="E19" s="2">
        <v>10</v>
      </c>
      <c r="F19" s="2">
        <v>10</v>
      </c>
      <c r="G19" s="2">
        <v>10</v>
      </c>
      <c r="H19" s="2">
        <v>10</v>
      </c>
    </row>
    <row r="20" spans="1:8" ht="18" customHeight="1" x14ac:dyDescent="0.2">
      <c r="A20" s="9" t="s">
        <v>32</v>
      </c>
      <c r="B20" s="2">
        <v>2</v>
      </c>
      <c r="C20" s="2">
        <v>2</v>
      </c>
      <c r="D20" s="2">
        <v>2</v>
      </c>
      <c r="E20" s="2">
        <v>2</v>
      </c>
      <c r="F20" s="2">
        <v>2</v>
      </c>
      <c r="G20" s="2">
        <v>2</v>
      </c>
      <c r="H20" s="2">
        <v>2</v>
      </c>
    </row>
    <row r="21" spans="1:8" ht="18" customHeight="1" x14ac:dyDescent="0.2">
      <c r="A21" s="16" t="s">
        <v>14</v>
      </c>
      <c r="B21" s="2">
        <v>27.5</v>
      </c>
      <c r="C21" s="2">
        <v>27.5</v>
      </c>
      <c r="D21" s="2">
        <v>27.5</v>
      </c>
      <c r="E21" s="2">
        <v>27.5</v>
      </c>
      <c r="F21" s="2">
        <v>28</v>
      </c>
      <c r="G21" s="2">
        <v>27.5</v>
      </c>
      <c r="H21" s="2">
        <v>27.5</v>
      </c>
    </row>
    <row r="22" spans="1:8" ht="18" customHeight="1" x14ac:dyDescent="0.2">
      <c r="A22" s="9" t="s">
        <v>20</v>
      </c>
      <c r="B22" s="2"/>
      <c r="C22" s="2">
        <v>65</v>
      </c>
      <c r="D22" s="2">
        <v>65</v>
      </c>
      <c r="E22" s="2">
        <v>65</v>
      </c>
      <c r="F22" s="2">
        <v>65</v>
      </c>
      <c r="G22" s="2">
        <v>65</v>
      </c>
      <c r="H22" s="2">
        <v>65</v>
      </c>
    </row>
    <row r="23" spans="1:8" ht="18" customHeight="1" x14ac:dyDescent="0.2">
      <c r="A23" s="9" t="s">
        <v>21</v>
      </c>
      <c r="B23" s="2"/>
      <c r="C23" s="2"/>
      <c r="D23" s="2"/>
      <c r="E23" s="2"/>
      <c r="F23" s="2"/>
      <c r="G23" s="2"/>
      <c r="H23" s="2">
        <v>65</v>
      </c>
    </row>
    <row r="24" spans="1:8" ht="18" customHeight="1" x14ac:dyDescent="0.2">
      <c r="A24" s="11" t="s">
        <v>79</v>
      </c>
      <c r="B24" s="2"/>
      <c r="C24" s="2"/>
      <c r="D24" s="19">
        <v>5</v>
      </c>
      <c r="E24" s="19">
        <v>5</v>
      </c>
      <c r="F24" s="21">
        <v>5</v>
      </c>
      <c r="G24" s="34">
        <v>5</v>
      </c>
      <c r="H24" s="34">
        <v>5</v>
      </c>
    </row>
    <row r="25" spans="1:8" ht="18" customHeight="1" x14ac:dyDescent="0.2">
      <c r="A25" s="80" t="s">
        <v>113</v>
      </c>
      <c r="B25" s="2"/>
      <c r="C25" s="2"/>
      <c r="D25" s="19"/>
      <c r="E25" s="19"/>
      <c r="F25" s="21"/>
      <c r="G25" s="34"/>
      <c r="H25" s="34"/>
    </row>
    <row r="26" spans="1:8" ht="18" customHeight="1" x14ac:dyDescent="0.2">
      <c r="A26" s="11" t="s">
        <v>114</v>
      </c>
      <c r="B26" s="2">
        <v>2</v>
      </c>
      <c r="C26" s="2"/>
      <c r="D26" s="2">
        <v>2</v>
      </c>
      <c r="E26" s="2">
        <v>2</v>
      </c>
      <c r="F26" s="20">
        <v>2</v>
      </c>
      <c r="G26" s="2">
        <v>2</v>
      </c>
      <c r="H26" s="2">
        <v>2</v>
      </c>
    </row>
    <row r="27" spans="1:8" ht="18" customHeight="1" x14ac:dyDescent="0.2">
      <c r="A27" s="11" t="s">
        <v>25</v>
      </c>
      <c r="B27" s="2"/>
      <c r="C27" s="2"/>
      <c r="D27" s="19">
        <v>20</v>
      </c>
      <c r="E27" s="19">
        <v>20</v>
      </c>
      <c r="F27" s="21"/>
      <c r="G27" s="34"/>
      <c r="H27" s="34"/>
    </row>
    <row r="28" spans="1:8" ht="18" customHeight="1" x14ac:dyDescent="0.2">
      <c r="A28" s="11" t="s">
        <v>38</v>
      </c>
      <c r="B28" s="2"/>
      <c r="C28" s="2"/>
      <c r="D28" s="19">
        <v>5</v>
      </c>
      <c r="E28" s="19">
        <v>5</v>
      </c>
      <c r="F28" s="21">
        <v>5</v>
      </c>
      <c r="G28" s="34">
        <v>5</v>
      </c>
      <c r="H28" s="34">
        <v>5</v>
      </c>
    </row>
    <row r="29" spans="1:8" ht="18" customHeight="1" x14ac:dyDescent="0.2">
      <c r="A29" s="11" t="s">
        <v>75</v>
      </c>
      <c r="B29" s="2"/>
      <c r="C29" s="2"/>
      <c r="D29" s="19">
        <v>6</v>
      </c>
      <c r="E29" s="19">
        <v>6</v>
      </c>
      <c r="F29" s="21">
        <v>6</v>
      </c>
      <c r="G29" s="34">
        <v>6</v>
      </c>
      <c r="H29" s="34">
        <v>6</v>
      </c>
    </row>
    <row r="30" spans="1:8" ht="18" customHeight="1" x14ac:dyDescent="0.2">
      <c r="A30" s="11" t="s">
        <v>27</v>
      </c>
      <c r="B30" s="2"/>
      <c r="C30" s="2"/>
      <c r="D30" s="19">
        <v>7</v>
      </c>
      <c r="E30" s="19">
        <v>7</v>
      </c>
      <c r="F30" s="21"/>
      <c r="G30" s="34"/>
      <c r="H30" s="34"/>
    </row>
    <row r="31" spans="1:8" ht="18" customHeight="1" x14ac:dyDescent="0.2">
      <c r="A31" s="11" t="s">
        <v>40</v>
      </c>
      <c r="B31" s="2"/>
      <c r="C31" s="2"/>
      <c r="D31" s="19">
        <v>15</v>
      </c>
      <c r="E31" s="19">
        <v>15</v>
      </c>
      <c r="F31" s="21"/>
      <c r="G31" s="34"/>
      <c r="H31" s="34"/>
    </row>
    <row r="32" spans="1:8" ht="18" customHeight="1" x14ac:dyDescent="0.2">
      <c r="A32" s="9" t="s">
        <v>16</v>
      </c>
      <c r="B32" s="10"/>
      <c r="C32" s="10"/>
      <c r="D32" s="10"/>
      <c r="E32" s="10"/>
      <c r="F32" s="10"/>
      <c r="G32" s="10">
        <v>2</v>
      </c>
      <c r="H32" s="10">
        <v>2</v>
      </c>
    </row>
    <row r="33" spans="1:11" ht="18" customHeight="1" x14ac:dyDescent="0.2">
      <c r="A33" s="11" t="s">
        <v>26</v>
      </c>
      <c r="B33" s="2"/>
      <c r="C33" s="2"/>
      <c r="D33" s="19">
        <v>10</v>
      </c>
      <c r="E33" s="19">
        <v>10</v>
      </c>
      <c r="F33" s="21"/>
      <c r="G33" s="34"/>
      <c r="H33" s="34"/>
    </row>
    <row r="34" spans="1:11" ht="18" customHeight="1" x14ac:dyDescent="0.2">
      <c r="A34" s="11" t="s">
        <v>41</v>
      </c>
      <c r="B34" s="9"/>
      <c r="C34" s="2"/>
      <c r="D34" s="19">
        <v>5</v>
      </c>
      <c r="E34" s="19">
        <v>5</v>
      </c>
      <c r="F34" s="21">
        <v>5</v>
      </c>
      <c r="G34" s="34">
        <v>5</v>
      </c>
      <c r="H34" s="34">
        <v>5</v>
      </c>
    </row>
    <row r="35" spans="1:11" ht="18" customHeight="1" x14ac:dyDescent="0.2">
      <c r="A35" s="11" t="s">
        <v>39</v>
      </c>
      <c r="B35" s="9"/>
      <c r="C35" s="2"/>
      <c r="D35" s="19"/>
      <c r="E35" s="19">
        <v>40</v>
      </c>
      <c r="F35" s="21"/>
      <c r="G35" s="34"/>
      <c r="H35" s="34"/>
    </row>
    <row r="36" spans="1:11" ht="18" customHeight="1" x14ac:dyDescent="0.2">
      <c r="A36" s="13" t="s">
        <v>4</v>
      </c>
      <c r="B36" s="2">
        <v>13</v>
      </c>
      <c r="C36" s="2"/>
      <c r="D36" s="2"/>
      <c r="E36" s="2"/>
      <c r="F36" s="2"/>
      <c r="G36" s="2"/>
      <c r="H36" s="2">
        <v>13</v>
      </c>
    </row>
    <row r="37" spans="1:11" ht="18" customHeight="1" x14ac:dyDescent="0.2">
      <c r="A37" s="11" t="s">
        <v>24</v>
      </c>
      <c r="B37" s="9"/>
      <c r="C37" s="2"/>
      <c r="D37" s="19">
        <v>40</v>
      </c>
      <c r="E37" s="19">
        <v>40</v>
      </c>
      <c r="F37" s="21"/>
      <c r="G37" s="34"/>
      <c r="H37" s="34"/>
    </row>
    <row r="38" spans="1:11" ht="18" customHeight="1" x14ac:dyDescent="0.2">
      <c r="A38" s="80" t="s">
        <v>112</v>
      </c>
      <c r="B38" s="2"/>
      <c r="C38" s="2"/>
      <c r="D38" s="19"/>
      <c r="E38" s="19"/>
      <c r="F38" s="21"/>
      <c r="G38" s="34"/>
      <c r="H38" s="34"/>
    </row>
    <row r="39" spans="1:11" ht="18" customHeight="1" x14ac:dyDescent="0.2">
      <c r="A39" s="11" t="s">
        <v>33</v>
      </c>
      <c r="B39" s="2"/>
      <c r="C39" s="2"/>
      <c r="D39" s="2"/>
      <c r="E39" s="2"/>
      <c r="F39" s="2"/>
      <c r="G39" s="2"/>
      <c r="H39" s="2">
        <v>15</v>
      </c>
    </row>
    <row r="40" spans="1:11" ht="18" customHeight="1" x14ac:dyDescent="0.2">
      <c r="A40" s="11" t="s">
        <v>31</v>
      </c>
      <c r="B40" s="2"/>
      <c r="C40" s="2"/>
      <c r="D40" s="19"/>
      <c r="E40" s="19"/>
      <c r="F40" s="21"/>
      <c r="G40" s="34">
        <v>16</v>
      </c>
      <c r="H40" s="34">
        <v>16</v>
      </c>
    </row>
    <row r="41" spans="1:11" ht="18" customHeight="1" x14ac:dyDescent="0.2">
      <c r="A41" s="80" t="s">
        <v>111</v>
      </c>
      <c r="B41" s="9"/>
      <c r="C41" s="2"/>
      <c r="D41" s="19"/>
      <c r="E41" s="19"/>
      <c r="F41" s="21"/>
      <c r="G41" s="34"/>
      <c r="H41" s="34"/>
    </row>
    <row r="42" spans="1:11" ht="18" customHeight="1" x14ac:dyDescent="0.2">
      <c r="A42" s="11" t="s">
        <v>1</v>
      </c>
      <c r="B42" s="2">
        <v>14</v>
      </c>
      <c r="C42" s="2"/>
      <c r="D42" s="2"/>
      <c r="E42" s="2"/>
      <c r="F42" s="2">
        <v>14</v>
      </c>
      <c r="G42" s="2">
        <v>14</v>
      </c>
      <c r="H42" s="2">
        <v>14</v>
      </c>
    </row>
    <row r="43" spans="1:11" ht="18" customHeight="1" x14ac:dyDescent="0.2">
      <c r="A43" s="11" t="s">
        <v>23</v>
      </c>
      <c r="B43" s="10"/>
      <c r="C43" s="10"/>
      <c r="D43" s="10"/>
      <c r="E43" s="10">
        <v>6</v>
      </c>
      <c r="F43" s="10"/>
      <c r="G43" s="10"/>
      <c r="H43" s="10"/>
    </row>
    <row r="44" spans="1:11" ht="18" customHeight="1" x14ac:dyDescent="0.2">
      <c r="A44" s="15" t="s">
        <v>107</v>
      </c>
      <c r="B44" s="2">
        <v>11</v>
      </c>
      <c r="C44" s="2"/>
      <c r="D44" s="2">
        <v>11</v>
      </c>
      <c r="E44" s="2">
        <v>11</v>
      </c>
      <c r="F44" s="2">
        <v>11</v>
      </c>
      <c r="G44" s="2"/>
      <c r="H44" s="2">
        <v>11</v>
      </c>
    </row>
    <row r="45" spans="1:11" ht="27" customHeight="1" x14ac:dyDescent="0.2">
      <c r="A45" s="13" t="s">
        <v>0</v>
      </c>
      <c r="B45" s="9"/>
      <c r="C45" s="2"/>
      <c r="D45" s="2"/>
      <c r="E45" s="19"/>
      <c r="F45" s="21">
        <v>130</v>
      </c>
      <c r="G45" s="35">
        <v>160</v>
      </c>
      <c r="H45" s="35">
        <v>196</v>
      </c>
      <c r="I45" s="3"/>
      <c r="J45" s="3"/>
    </row>
    <row r="46" spans="1:11" ht="27" customHeight="1" x14ac:dyDescent="0.2">
      <c r="A46" s="15" t="s">
        <v>98</v>
      </c>
      <c r="B46" s="29">
        <v>15</v>
      </c>
      <c r="C46" s="2"/>
      <c r="D46" s="20"/>
      <c r="E46" s="99"/>
      <c r="F46" s="21"/>
      <c r="G46" s="35"/>
      <c r="H46" s="35"/>
      <c r="I46" s="3"/>
      <c r="J46" s="3"/>
    </row>
    <row r="47" spans="1:11" ht="18" customHeight="1" x14ac:dyDescent="0.2">
      <c r="A47" s="9" t="s">
        <v>15</v>
      </c>
      <c r="B47" s="22">
        <f>SUM(B5:B46)</f>
        <v>2774.75</v>
      </c>
      <c r="C47" s="5">
        <f>SUM(C5:C45)</f>
        <v>2801.75</v>
      </c>
      <c r="D47" s="23">
        <f>SUM(D5:D45)</f>
        <v>2927.75</v>
      </c>
      <c r="E47" s="24">
        <f>SUM(E5:E45)</f>
        <v>2973.75</v>
      </c>
      <c r="F47" s="37">
        <f>SUM(F5:F45)</f>
        <v>2980.25</v>
      </c>
      <c r="G47" s="38">
        <f>SUM(G5:G45)</f>
        <v>3016.75</v>
      </c>
      <c r="H47" s="36">
        <f>SUM(H5:H45)</f>
        <v>3156.75</v>
      </c>
    </row>
    <row r="48" spans="1:11" ht="18" customHeight="1" x14ac:dyDescent="0.2">
      <c r="A48" s="83" t="s">
        <v>124</v>
      </c>
      <c r="B48" s="84">
        <v>2900</v>
      </c>
      <c r="C48" s="24">
        <v>2900</v>
      </c>
      <c r="D48" s="24">
        <v>2900</v>
      </c>
      <c r="E48" s="24">
        <v>2900</v>
      </c>
      <c r="F48" s="85">
        <v>2900</v>
      </c>
      <c r="G48" s="85">
        <v>2900</v>
      </c>
      <c r="H48" s="24">
        <v>2900</v>
      </c>
      <c r="K48" s="18"/>
    </row>
    <row r="49" spans="1:10" ht="15" x14ac:dyDescent="0.2">
      <c r="A49" s="86" t="s">
        <v>120</v>
      </c>
      <c r="B49" s="75"/>
      <c r="C49" s="75">
        <v>3190</v>
      </c>
      <c r="D49" s="75">
        <v>3190</v>
      </c>
      <c r="E49" s="75">
        <v>3190</v>
      </c>
      <c r="F49" s="75">
        <v>3190</v>
      </c>
      <c r="G49" s="75">
        <v>3190</v>
      </c>
      <c r="H49" s="75">
        <v>3190</v>
      </c>
      <c r="J49" s="3"/>
    </row>
    <row r="50" spans="1:10" ht="15" x14ac:dyDescent="0.2">
      <c r="A50" s="86" t="s">
        <v>115</v>
      </c>
      <c r="B50" s="87"/>
      <c r="C50" s="87">
        <f t="shared" ref="C50:H50" si="0">C49-C47</f>
        <v>388.25</v>
      </c>
      <c r="D50" s="87">
        <f t="shared" si="0"/>
        <v>262.25</v>
      </c>
      <c r="E50" s="87">
        <f t="shared" si="0"/>
        <v>216.25</v>
      </c>
      <c r="F50" s="87">
        <f t="shared" si="0"/>
        <v>209.75</v>
      </c>
      <c r="G50" s="87">
        <f t="shared" si="0"/>
        <v>173.25</v>
      </c>
      <c r="H50" s="87">
        <f t="shared" si="0"/>
        <v>33.25</v>
      </c>
      <c r="J50" s="3"/>
    </row>
    <row r="51" spans="1:10" ht="15" x14ac:dyDescent="0.2">
      <c r="A51" s="86" t="s">
        <v>116</v>
      </c>
      <c r="B51" s="75"/>
      <c r="C51" s="75"/>
      <c r="D51" s="75"/>
      <c r="E51" s="75"/>
      <c r="F51" s="65">
        <v>5400</v>
      </c>
      <c r="G51" s="65">
        <v>5400</v>
      </c>
      <c r="H51" s="65">
        <v>5400</v>
      </c>
      <c r="J51" s="3"/>
    </row>
    <row r="52" spans="1:10" ht="15" x14ac:dyDescent="0.2">
      <c r="A52" s="86" t="s">
        <v>117</v>
      </c>
      <c r="B52" s="75"/>
      <c r="C52" s="75"/>
      <c r="D52" s="75"/>
      <c r="E52" s="75"/>
      <c r="F52" s="75">
        <f>'Trailer gear weights'!$F$22</f>
        <v>1640.5</v>
      </c>
      <c r="G52" s="75">
        <f>'Trailer gear weights'!$F$29</f>
        <v>1682</v>
      </c>
      <c r="H52" s="65">
        <f>'Trailer gear weights'!$F$19</f>
        <v>1765.2</v>
      </c>
      <c r="I52" s="3" t="s">
        <v>121</v>
      </c>
      <c r="J52" s="3"/>
    </row>
    <row r="53" spans="1:10" ht="15" x14ac:dyDescent="0.2">
      <c r="A53" s="88" t="s">
        <v>118</v>
      </c>
      <c r="B53" s="75"/>
      <c r="C53" s="75"/>
      <c r="D53" s="75"/>
      <c r="E53" s="75"/>
      <c r="F53" s="71">
        <f>F52+F47</f>
        <v>4620.75</v>
      </c>
      <c r="G53" s="71">
        <f t="shared" ref="G53:H53" si="1">G52+G47</f>
        <v>4698.75</v>
      </c>
      <c r="H53" s="71">
        <f t="shared" si="1"/>
        <v>4921.95</v>
      </c>
      <c r="I53" s="3" t="s">
        <v>126</v>
      </c>
      <c r="J53" s="3"/>
    </row>
    <row r="54" spans="1:10" ht="15" x14ac:dyDescent="0.2">
      <c r="A54" s="89" t="s">
        <v>125</v>
      </c>
      <c r="B54" s="75"/>
      <c r="C54" s="75"/>
      <c r="D54" s="75"/>
      <c r="E54" s="75"/>
      <c r="F54" s="90">
        <f>F51-F53</f>
        <v>779.25</v>
      </c>
      <c r="G54" s="90">
        <f t="shared" ref="G54:H54" si="2">G51-G53</f>
        <v>701.25</v>
      </c>
      <c r="H54" s="90">
        <f t="shared" si="2"/>
        <v>478.05000000000018</v>
      </c>
      <c r="J54" s="3"/>
    </row>
    <row r="55" spans="1:10" ht="15" x14ac:dyDescent="0.2">
      <c r="C55" s="29"/>
      <c r="D55" s="15"/>
      <c r="E55" s="15"/>
      <c r="F55" s="15"/>
      <c r="G55" s="15"/>
      <c r="H55" s="12"/>
    </row>
    <row r="56" spans="1:10" ht="15.75" x14ac:dyDescent="0.2">
      <c r="A56" s="15" t="s">
        <v>93</v>
      </c>
      <c r="B56" s="76">
        <v>2775</v>
      </c>
      <c r="C56" s="30"/>
      <c r="D56" s="15"/>
      <c r="E56" s="15"/>
      <c r="F56" s="15"/>
      <c r="G56" s="15"/>
      <c r="H56" s="12"/>
    </row>
    <row r="57" spans="1:10" ht="15.75" x14ac:dyDescent="0.2">
      <c r="A57" s="15" t="s">
        <v>97</v>
      </c>
      <c r="B57" s="7"/>
      <c r="C57" s="30"/>
      <c r="D57" s="7"/>
      <c r="E57" s="7"/>
      <c r="F57" s="7"/>
      <c r="G57" s="7"/>
      <c r="H57" s="91"/>
    </row>
    <row r="58" spans="1:10" x14ac:dyDescent="0.2">
      <c r="A58" s="7"/>
      <c r="B58" s="7"/>
      <c r="C58" s="30"/>
      <c r="D58" s="7"/>
      <c r="E58" s="7"/>
      <c r="F58" s="7"/>
      <c r="G58" s="7"/>
      <c r="H58" s="91"/>
    </row>
    <row r="59" spans="1:10" ht="24.75" customHeight="1" x14ac:dyDescent="0.2">
      <c r="A59" s="15" t="s">
        <v>101</v>
      </c>
      <c r="B59" s="15">
        <v>0.85</v>
      </c>
      <c r="C59" s="29"/>
      <c r="D59" s="7"/>
      <c r="E59" s="7"/>
      <c r="F59" s="7"/>
      <c r="G59" s="7"/>
      <c r="H59" s="91"/>
    </row>
    <row r="60" spans="1:10" ht="15" x14ac:dyDescent="0.2">
      <c r="A60" s="7"/>
      <c r="B60" s="7"/>
      <c r="C60" s="30"/>
      <c r="D60" s="21"/>
      <c r="E60" s="7"/>
      <c r="F60" s="7"/>
      <c r="G60" s="7"/>
      <c r="H60" s="91"/>
    </row>
  </sheetData>
  <mergeCells count="2">
    <mergeCell ref="A1:E1"/>
    <mergeCell ref="D4:E4"/>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tabSelected="1" workbookViewId="0">
      <pane ySplit="855" topLeftCell="A10" activePane="bottomLeft"/>
      <selection activeCell="E32" sqref="E32"/>
      <selection pane="bottomLeft" activeCell="F18" sqref="F18"/>
    </sheetView>
  </sheetViews>
  <sheetFormatPr defaultRowHeight="12.75" x14ac:dyDescent="0.2"/>
  <cols>
    <col min="1" max="1" width="32" customWidth="1"/>
    <col min="2" max="2" width="16" style="6" customWidth="1"/>
    <col min="3" max="3" width="14" style="59" customWidth="1"/>
    <col min="4" max="4" width="18.83203125" customWidth="1"/>
    <col min="5" max="5" width="43.83203125" customWidth="1"/>
    <col min="6" max="6" width="12.83203125" style="6" customWidth="1"/>
    <col min="7" max="7" width="12" customWidth="1"/>
  </cols>
  <sheetData>
    <row r="1" spans="1:17" ht="15.75" x14ac:dyDescent="0.2">
      <c r="A1" s="25" t="s">
        <v>89</v>
      </c>
      <c r="B1" s="29" t="s">
        <v>90</v>
      </c>
      <c r="C1" s="56"/>
      <c r="D1" s="41"/>
      <c r="E1" s="43"/>
      <c r="G1" s="26"/>
      <c r="H1" s="7"/>
      <c r="I1" s="7"/>
      <c r="J1" s="7"/>
      <c r="K1" s="7"/>
      <c r="L1" s="7"/>
      <c r="M1" s="7"/>
      <c r="N1" s="7"/>
      <c r="O1" s="7"/>
      <c r="P1" s="7"/>
      <c r="Q1" s="7"/>
    </row>
    <row r="2" spans="1:17" ht="18.75" customHeight="1" x14ac:dyDescent="0.2">
      <c r="A2" s="28" t="s">
        <v>45</v>
      </c>
      <c r="B2" s="40" t="s">
        <v>47</v>
      </c>
      <c r="C2" s="57" t="s">
        <v>46</v>
      </c>
      <c r="D2" s="42" t="s">
        <v>85</v>
      </c>
      <c r="E2" s="66" t="s">
        <v>69</v>
      </c>
      <c r="F2" s="67" t="s">
        <v>91</v>
      </c>
      <c r="G2" s="26"/>
      <c r="H2" s="7"/>
      <c r="I2" s="7"/>
      <c r="J2" s="7"/>
      <c r="K2" s="7"/>
      <c r="L2" s="7"/>
      <c r="M2" s="7"/>
      <c r="N2" s="7"/>
      <c r="O2" s="7"/>
      <c r="P2" s="7"/>
      <c r="Q2" s="7"/>
    </row>
    <row r="3" spans="1:17" ht="18.75" customHeight="1" x14ac:dyDescent="0.2">
      <c r="A3" s="15" t="s">
        <v>65</v>
      </c>
      <c r="B3" s="29">
        <v>18</v>
      </c>
      <c r="C3" s="58" t="s">
        <v>66</v>
      </c>
      <c r="D3" s="54">
        <v>18</v>
      </c>
      <c r="E3" s="68" t="s">
        <v>42</v>
      </c>
      <c r="F3" s="67">
        <v>180</v>
      </c>
      <c r="G3" s="26"/>
      <c r="H3" s="7"/>
      <c r="I3" s="7"/>
      <c r="J3" s="7"/>
      <c r="K3" s="7"/>
      <c r="L3" s="7"/>
      <c r="M3" s="7"/>
      <c r="N3" s="7"/>
      <c r="O3" s="7"/>
      <c r="P3" s="7"/>
      <c r="Q3" s="7"/>
    </row>
    <row r="4" spans="1:17" ht="35.25" customHeight="1" x14ac:dyDescent="0.2">
      <c r="A4" s="15" t="s">
        <v>64</v>
      </c>
      <c r="B4" s="29">
        <v>2</v>
      </c>
      <c r="C4" s="58" t="s">
        <v>66</v>
      </c>
      <c r="D4" s="54">
        <v>2</v>
      </c>
      <c r="E4" s="68" t="s">
        <v>102</v>
      </c>
      <c r="F4" s="69" t="s">
        <v>70</v>
      </c>
      <c r="G4" s="26"/>
      <c r="H4" s="7"/>
      <c r="I4" s="7"/>
      <c r="J4" s="7"/>
      <c r="K4" s="7"/>
      <c r="L4" s="7"/>
      <c r="M4" s="7"/>
      <c r="N4" s="7"/>
      <c r="O4" s="7"/>
      <c r="P4" s="7"/>
      <c r="Q4" s="7"/>
    </row>
    <row r="5" spans="1:17" ht="35.25" customHeight="1" x14ac:dyDescent="0.2">
      <c r="A5" s="15" t="s">
        <v>28</v>
      </c>
      <c r="B5" s="29">
        <v>20</v>
      </c>
      <c r="C5" s="58" t="s">
        <v>68</v>
      </c>
      <c r="D5" s="54">
        <v>20</v>
      </c>
      <c r="E5" s="70" t="s">
        <v>71</v>
      </c>
      <c r="F5" s="67">
        <v>125</v>
      </c>
      <c r="G5" s="26"/>
      <c r="H5" s="7"/>
      <c r="I5" s="7"/>
      <c r="J5" s="7"/>
      <c r="K5" s="7"/>
      <c r="L5" s="7"/>
      <c r="M5" s="7"/>
      <c r="N5" s="7"/>
      <c r="O5" s="7"/>
      <c r="P5" s="7"/>
      <c r="Q5" s="7"/>
    </row>
    <row r="6" spans="1:17" ht="29.25" customHeight="1" x14ac:dyDescent="0.2">
      <c r="A6" s="15" t="s">
        <v>34</v>
      </c>
      <c r="B6" s="29">
        <v>40</v>
      </c>
      <c r="C6" s="58" t="s">
        <v>68</v>
      </c>
      <c r="D6" s="54"/>
      <c r="E6" s="68" t="s">
        <v>43</v>
      </c>
      <c r="F6" s="67">
        <v>115</v>
      </c>
      <c r="G6" s="26"/>
      <c r="H6" s="7"/>
      <c r="I6" s="7"/>
      <c r="J6" s="7"/>
      <c r="K6" s="7"/>
      <c r="L6" s="7"/>
      <c r="M6" s="7"/>
      <c r="N6" s="7"/>
      <c r="O6" s="7"/>
      <c r="P6" s="7"/>
      <c r="Q6" s="7"/>
    </row>
    <row r="7" spans="1:17" ht="32.25" customHeight="1" x14ac:dyDescent="0.2">
      <c r="A7" s="15" t="s">
        <v>35</v>
      </c>
      <c r="B7" s="29">
        <v>5</v>
      </c>
      <c r="C7" s="58" t="s">
        <v>66</v>
      </c>
      <c r="D7" s="54"/>
      <c r="E7" s="70" t="s">
        <v>44</v>
      </c>
      <c r="F7" s="67">
        <v>100</v>
      </c>
      <c r="G7" s="7"/>
      <c r="H7" s="7"/>
      <c r="I7" s="7"/>
      <c r="J7" s="7"/>
      <c r="K7" s="7"/>
      <c r="L7" s="7"/>
      <c r="M7" s="7"/>
      <c r="N7" s="7"/>
      <c r="O7" s="7"/>
      <c r="P7" s="7"/>
      <c r="Q7" s="7"/>
    </row>
    <row r="8" spans="1:17" ht="18.75" customHeight="1" x14ac:dyDescent="0.2">
      <c r="A8" s="15" t="s">
        <v>48</v>
      </c>
      <c r="B8" s="29">
        <v>5</v>
      </c>
      <c r="C8" s="58" t="s">
        <v>66</v>
      </c>
      <c r="D8" s="54"/>
      <c r="E8" s="70" t="s">
        <v>44</v>
      </c>
      <c r="F8" s="29">
        <v>100</v>
      </c>
      <c r="G8" s="7"/>
      <c r="H8" s="7"/>
      <c r="I8" s="7"/>
      <c r="J8" s="7"/>
      <c r="K8" s="7"/>
      <c r="L8" s="7"/>
      <c r="M8" s="7"/>
      <c r="N8" s="7"/>
      <c r="O8" s="7"/>
      <c r="P8" s="7"/>
      <c r="Q8" s="7"/>
    </row>
    <row r="9" spans="1:17" ht="18.75" customHeight="1" x14ac:dyDescent="0.2">
      <c r="A9" s="15" t="s">
        <v>58</v>
      </c>
      <c r="B9" s="29">
        <v>4.5</v>
      </c>
      <c r="C9" s="58" t="s">
        <v>66</v>
      </c>
      <c r="D9" s="54">
        <v>4.5</v>
      </c>
      <c r="E9" s="44"/>
      <c r="F9" s="29"/>
      <c r="G9" s="7"/>
      <c r="H9" s="7"/>
      <c r="I9" s="7"/>
      <c r="J9" s="7"/>
      <c r="K9" s="7"/>
      <c r="L9" s="7"/>
      <c r="M9" s="7"/>
      <c r="N9" s="7"/>
      <c r="O9" s="7"/>
      <c r="P9" s="7"/>
      <c r="Q9" s="7"/>
    </row>
    <row r="10" spans="1:17" ht="57.75" customHeight="1" x14ac:dyDescent="0.2">
      <c r="A10" s="15" t="s">
        <v>53</v>
      </c>
      <c r="B10" s="29">
        <v>3</v>
      </c>
      <c r="C10" s="58" t="s">
        <v>66</v>
      </c>
      <c r="D10" s="54"/>
      <c r="E10" s="97" t="s">
        <v>99</v>
      </c>
      <c r="F10" s="74">
        <v>1420</v>
      </c>
      <c r="G10" s="7"/>
      <c r="H10" s="7"/>
      <c r="I10" s="7"/>
      <c r="K10" s="7"/>
      <c r="L10" s="7"/>
      <c r="M10" s="7"/>
      <c r="N10" s="7"/>
      <c r="O10" s="7"/>
      <c r="P10" s="7"/>
      <c r="Q10" s="7"/>
    </row>
    <row r="11" spans="1:17" ht="49.5" customHeight="1" x14ac:dyDescent="0.2">
      <c r="A11" s="15" t="s">
        <v>59</v>
      </c>
      <c r="B11" s="29">
        <v>2</v>
      </c>
      <c r="C11" s="58" t="s">
        <v>66</v>
      </c>
      <c r="D11" s="54"/>
      <c r="E11" s="98"/>
      <c r="F11" s="64"/>
      <c r="G11" s="61"/>
      <c r="H11" s="7"/>
      <c r="I11" s="41"/>
      <c r="J11" s="7"/>
      <c r="K11" s="27"/>
      <c r="L11" s="7"/>
      <c r="M11" s="7"/>
      <c r="N11" s="7"/>
      <c r="O11" s="7"/>
      <c r="P11" s="7"/>
      <c r="Q11" s="7"/>
    </row>
    <row r="12" spans="1:17" ht="18.75" customHeight="1" x14ac:dyDescent="0.2">
      <c r="A12" s="15" t="s">
        <v>49</v>
      </c>
      <c r="B12" s="29">
        <v>3</v>
      </c>
      <c r="C12" s="58" t="s">
        <v>66</v>
      </c>
      <c r="D12" s="54"/>
      <c r="E12" s="46"/>
      <c r="F12" s="62"/>
      <c r="G12" s="7"/>
      <c r="H12" s="7"/>
      <c r="I12" s="41"/>
      <c r="J12" s="7"/>
      <c r="K12" s="7"/>
      <c r="L12" s="7"/>
      <c r="M12" s="7"/>
      <c r="N12" s="7"/>
      <c r="O12" s="7"/>
      <c r="P12" s="7"/>
      <c r="Q12" s="7"/>
    </row>
    <row r="13" spans="1:17" ht="62.25" customHeight="1" x14ac:dyDescent="0.2">
      <c r="A13" s="15" t="s">
        <v>76</v>
      </c>
      <c r="B13" s="29">
        <v>3.5</v>
      </c>
      <c r="C13" s="58" t="s">
        <v>66</v>
      </c>
      <c r="D13" s="54"/>
      <c r="E13" s="97" t="s">
        <v>110</v>
      </c>
      <c r="F13" s="60">
        <v>1300</v>
      </c>
      <c r="G13" s="7"/>
      <c r="H13" s="7"/>
      <c r="I13" s="41"/>
      <c r="J13" s="27"/>
      <c r="K13" s="7"/>
      <c r="L13" s="7"/>
      <c r="M13" s="7"/>
      <c r="N13" s="7"/>
      <c r="O13" s="7"/>
      <c r="P13" s="7"/>
      <c r="Q13" s="7"/>
    </row>
    <row r="14" spans="1:17" ht="33.75" customHeight="1" x14ac:dyDescent="0.2">
      <c r="A14" s="15" t="s">
        <v>81</v>
      </c>
      <c r="B14" s="29">
        <v>5.2</v>
      </c>
      <c r="C14" s="58" t="s">
        <v>66</v>
      </c>
      <c r="D14" s="54"/>
      <c r="E14" s="98"/>
      <c r="F14" s="63"/>
      <c r="G14" s="61"/>
      <c r="H14" s="7"/>
      <c r="I14" s="7"/>
      <c r="J14" s="7"/>
      <c r="K14" s="7"/>
      <c r="L14" s="7"/>
      <c r="M14" s="7"/>
      <c r="N14" s="7"/>
      <c r="O14" s="7"/>
      <c r="P14" s="7"/>
      <c r="Q14" s="7"/>
    </row>
    <row r="15" spans="1:17" ht="18.75" customHeight="1" x14ac:dyDescent="0.2">
      <c r="A15" s="15" t="s">
        <v>77</v>
      </c>
      <c r="B15" s="29">
        <v>3</v>
      </c>
      <c r="C15" s="58" t="s">
        <v>66</v>
      </c>
      <c r="D15" s="54"/>
      <c r="E15" s="44"/>
      <c r="F15" s="62"/>
      <c r="G15" s="15"/>
      <c r="H15" s="7"/>
      <c r="I15" s="7"/>
      <c r="J15" s="7"/>
      <c r="K15" s="7"/>
      <c r="L15" s="7"/>
      <c r="M15" s="7"/>
      <c r="N15" s="7"/>
      <c r="O15" s="7"/>
      <c r="P15" s="7"/>
      <c r="Q15" s="7"/>
    </row>
    <row r="16" spans="1:17" ht="18.75" customHeight="1" x14ac:dyDescent="0.2">
      <c r="A16" s="15" t="s">
        <v>50</v>
      </c>
      <c r="B16" s="29">
        <v>2</v>
      </c>
      <c r="C16" s="58" t="s">
        <v>66</v>
      </c>
      <c r="D16" s="54"/>
      <c r="E16" s="47" t="s">
        <v>84</v>
      </c>
      <c r="F16" s="29">
        <v>10</v>
      </c>
      <c r="G16" s="15"/>
      <c r="H16" s="7"/>
      <c r="I16" s="7"/>
      <c r="J16" s="7"/>
      <c r="K16" s="7"/>
      <c r="L16" s="7"/>
      <c r="M16" s="7"/>
      <c r="N16" s="7"/>
      <c r="O16" s="7"/>
      <c r="P16" s="7"/>
      <c r="Q16" s="7"/>
    </row>
    <row r="17" spans="1:17" ht="18.75" customHeight="1" x14ac:dyDescent="0.2">
      <c r="A17" s="15" t="s">
        <v>51</v>
      </c>
      <c r="B17" s="29">
        <v>10</v>
      </c>
      <c r="C17" s="58" t="s">
        <v>66</v>
      </c>
      <c r="D17" s="54"/>
      <c r="E17" s="47" t="s">
        <v>82</v>
      </c>
      <c r="F17" s="29">
        <v>160</v>
      </c>
      <c r="G17" s="15"/>
      <c r="H17" s="7"/>
      <c r="I17" s="7"/>
      <c r="J17" s="7"/>
      <c r="K17" s="7"/>
      <c r="L17" s="7"/>
      <c r="M17" s="7"/>
      <c r="N17" s="7"/>
      <c r="O17" s="7"/>
      <c r="P17" s="7"/>
      <c r="Q17" s="7"/>
    </row>
    <row r="18" spans="1:17" ht="18.75" customHeight="1" x14ac:dyDescent="0.2">
      <c r="A18" s="15" t="s">
        <v>52</v>
      </c>
      <c r="B18" s="29">
        <v>3</v>
      </c>
      <c r="C18" s="58" t="s">
        <v>66</v>
      </c>
      <c r="D18" s="54"/>
      <c r="E18" s="47" t="s">
        <v>83</v>
      </c>
      <c r="F18" s="29">
        <v>175.2</v>
      </c>
      <c r="G18" s="15"/>
      <c r="H18" s="7"/>
      <c r="I18" s="7"/>
      <c r="J18" s="7"/>
      <c r="K18" s="7"/>
      <c r="L18" s="7"/>
      <c r="M18" s="7"/>
      <c r="N18" s="7"/>
      <c r="O18" s="7"/>
      <c r="P18" s="7"/>
      <c r="Q18" s="7"/>
    </row>
    <row r="19" spans="1:17" ht="18.75" customHeight="1" x14ac:dyDescent="0.2">
      <c r="A19" s="15" t="s">
        <v>54</v>
      </c>
      <c r="B19" s="29">
        <v>7</v>
      </c>
      <c r="C19" s="58" t="s">
        <v>68</v>
      </c>
      <c r="D19" s="54"/>
      <c r="E19" s="82" t="s">
        <v>86</v>
      </c>
      <c r="F19" s="65">
        <f>F10+F16+F17+F18</f>
        <v>1765.2</v>
      </c>
      <c r="G19" s="15" t="s">
        <v>122</v>
      </c>
      <c r="H19" s="7"/>
      <c r="I19" s="7"/>
      <c r="J19" s="7"/>
      <c r="K19" s="7"/>
      <c r="L19" s="7"/>
      <c r="M19" s="7"/>
      <c r="N19" s="7"/>
      <c r="O19" s="7"/>
      <c r="P19" s="7"/>
      <c r="Q19" s="7"/>
    </row>
    <row r="20" spans="1:17" ht="18.75" customHeight="1" x14ac:dyDescent="0.2">
      <c r="A20" s="15" t="s">
        <v>55</v>
      </c>
      <c r="B20" s="29">
        <v>2</v>
      </c>
      <c r="C20" s="58" t="s">
        <v>66</v>
      </c>
      <c r="D20" s="54">
        <v>2</v>
      </c>
      <c r="E20" s="47"/>
      <c r="F20" s="29"/>
      <c r="G20" s="15"/>
      <c r="H20" s="7"/>
      <c r="I20" s="7"/>
      <c r="J20" s="7"/>
      <c r="K20" s="7"/>
      <c r="L20" s="7"/>
      <c r="M20" s="7"/>
      <c r="N20" s="7"/>
      <c r="O20" s="7"/>
      <c r="P20" s="7"/>
      <c r="Q20" s="7"/>
    </row>
    <row r="21" spans="1:17" ht="18.75" customHeight="1" x14ac:dyDescent="0.2">
      <c r="A21" s="15" t="s">
        <v>56</v>
      </c>
      <c r="B21" s="29">
        <v>6.5</v>
      </c>
      <c r="C21" s="58" t="s">
        <v>66</v>
      </c>
      <c r="D21" s="54"/>
      <c r="E21" s="43"/>
      <c r="F21" s="29"/>
      <c r="G21" s="15"/>
      <c r="H21" s="7"/>
      <c r="I21" s="7"/>
      <c r="J21" s="7"/>
      <c r="K21" s="7"/>
      <c r="L21" s="7"/>
      <c r="M21" s="7"/>
      <c r="N21" s="7"/>
      <c r="O21" s="7"/>
      <c r="P21" s="7"/>
      <c r="Q21" s="7"/>
    </row>
    <row r="22" spans="1:17" ht="18.75" customHeight="1" x14ac:dyDescent="0.2">
      <c r="A22" s="15" t="s">
        <v>57</v>
      </c>
      <c r="B22" s="29">
        <v>2</v>
      </c>
      <c r="C22" s="58" t="s">
        <v>66</v>
      </c>
      <c r="D22" s="54"/>
      <c r="E22" s="73" t="s">
        <v>87</v>
      </c>
      <c r="F22" s="71">
        <f>F10+D29+F16+F17</f>
        <v>1640.5</v>
      </c>
      <c r="I22" s="7"/>
      <c r="J22" s="7"/>
      <c r="K22" s="7"/>
      <c r="L22" s="7"/>
      <c r="M22" s="7"/>
      <c r="N22" s="7"/>
      <c r="O22" s="7"/>
      <c r="P22" s="7"/>
      <c r="Q22" s="7"/>
    </row>
    <row r="23" spans="1:17" ht="18.75" customHeight="1" x14ac:dyDescent="0.2">
      <c r="A23" s="15" t="s">
        <v>60</v>
      </c>
      <c r="B23" s="29">
        <v>11</v>
      </c>
      <c r="C23" s="58" t="s">
        <v>67</v>
      </c>
      <c r="D23" s="54"/>
      <c r="E23" s="15" t="s">
        <v>109</v>
      </c>
      <c r="F23" s="72">
        <f>F22+F28</f>
        <v>1674.5</v>
      </c>
      <c r="G23" s="15"/>
      <c r="H23" s="7"/>
      <c r="I23" s="7"/>
      <c r="J23" s="7"/>
      <c r="K23" s="7"/>
      <c r="L23" s="7"/>
      <c r="M23" s="7"/>
      <c r="N23" s="7"/>
      <c r="O23" s="7"/>
      <c r="P23" s="7"/>
      <c r="Q23" s="7"/>
    </row>
    <row r="24" spans="1:17" ht="18.75" customHeight="1" x14ac:dyDescent="0.2">
      <c r="A24" s="15" t="s">
        <v>61</v>
      </c>
      <c r="B24" s="29">
        <v>4.5</v>
      </c>
      <c r="C24" s="58" t="s">
        <v>67</v>
      </c>
      <c r="D24" s="54"/>
      <c r="E24" s="47"/>
      <c r="F24" s="29"/>
      <c r="G24" s="15"/>
      <c r="H24" s="7"/>
      <c r="I24" s="7"/>
      <c r="J24" s="7"/>
      <c r="K24" s="7"/>
      <c r="L24" s="7"/>
      <c r="M24" s="7"/>
      <c r="N24" s="7"/>
      <c r="O24" s="7"/>
      <c r="P24" s="7"/>
      <c r="Q24" s="7"/>
    </row>
    <row r="25" spans="1:17" ht="18.75" customHeight="1" x14ac:dyDescent="0.2">
      <c r="A25" s="15" t="s">
        <v>62</v>
      </c>
      <c r="B25" s="29">
        <v>3</v>
      </c>
      <c r="C25" s="58" t="s">
        <v>67</v>
      </c>
      <c r="D25" s="54"/>
      <c r="E25" s="39" t="s">
        <v>88</v>
      </c>
      <c r="F25" s="65">
        <v>1750</v>
      </c>
      <c r="G25" s="7"/>
      <c r="H25" s="7"/>
      <c r="I25" s="7"/>
      <c r="J25" s="7"/>
      <c r="K25" s="7"/>
      <c r="L25" s="7"/>
      <c r="M25" s="7"/>
      <c r="N25" s="7"/>
      <c r="O25" s="7"/>
      <c r="P25" s="7"/>
      <c r="Q25" s="7"/>
    </row>
    <row r="26" spans="1:17" ht="18.75" customHeight="1" x14ac:dyDescent="0.2">
      <c r="A26" s="15" t="s">
        <v>63</v>
      </c>
      <c r="B26" s="29">
        <v>6</v>
      </c>
      <c r="C26" s="58" t="s">
        <v>66</v>
      </c>
      <c r="D26" s="54"/>
      <c r="E26" s="47"/>
      <c r="F26" s="29"/>
      <c r="G26" s="15"/>
      <c r="H26" s="7"/>
      <c r="I26" s="7"/>
      <c r="J26" s="7"/>
      <c r="K26" s="7"/>
      <c r="L26" s="7"/>
      <c r="M26" s="7"/>
      <c r="N26" s="7"/>
      <c r="O26" s="7"/>
      <c r="P26" s="7"/>
      <c r="Q26" s="7"/>
    </row>
    <row r="27" spans="1:17" ht="18.75" customHeight="1" x14ac:dyDescent="0.2">
      <c r="A27" s="15" t="s">
        <v>72</v>
      </c>
      <c r="B27" s="75">
        <f>SUM(B3:B26)</f>
        <v>171.2</v>
      </c>
      <c r="C27" s="58"/>
      <c r="D27" s="54"/>
      <c r="E27" s="47"/>
      <c r="F27" s="29"/>
      <c r="G27" s="15"/>
      <c r="H27" s="7"/>
      <c r="I27" s="7"/>
      <c r="J27" s="7"/>
      <c r="K27" s="7"/>
      <c r="L27" s="7"/>
      <c r="M27" s="7"/>
      <c r="N27" s="7"/>
      <c r="O27" s="7"/>
      <c r="P27" s="7"/>
      <c r="Q27" s="7"/>
    </row>
    <row r="28" spans="1:17" ht="37.5" customHeight="1" x14ac:dyDescent="0.2">
      <c r="A28" s="15" t="s">
        <v>73</v>
      </c>
      <c r="B28" s="29">
        <v>4</v>
      </c>
      <c r="C28" s="58" t="s">
        <v>66</v>
      </c>
      <c r="D28" s="54">
        <v>4</v>
      </c>
      <c r="E28" s="45" t="s">
        <v>92</v>
      </c>
      <c r="F28" s="29">
        <f>40*0.85</f>
        <v>34</v>
      </c>
      <c r="G28" s="15"/>
      <c r="H28" s="7"/>
      <c r="I28" s="7"/>
      <c r="J28" s="7"/>
      <c r="K28" s="7"/>
      <c r="L28" s="7"/>
      <c r="M28" s="7"/>
      <c r="N28" s="7"/>
      <c r="O28" s="7"/>
      <c r="P28" s="7"/>
      <c r="Q28" s="7"/>
    </row>
    <row r="29" spans="1:17" ht="22.5" customHeight="1" x14ac:dyDescent="0.2">
      <c r="A29" s="32" t="s">
        <v>74</v>
      </c>
      <c r="B29" s="31">
        <f>SUM(B27:B28)</f>
        <v>175.2</v>
      </c>
      <c r="C29" s="56"/>
      <c r="D29" s="55">
        <f>SUM(D3:D28)</f>
        <v>50.5</v>
      </c>
      <c r="E29" s="81" t="s">
        <v>119</v>
      </c>
      <c r="F29" s="60">
        <f>F10+B3+B4+B5+B6+B7+B19+F16+F17</f>
        <v>1682</v>
      </c>
      <c r="G29" s="15"/>
      <c r="H29" s="7"/>
      <c r="I29" s="7"/>
      <c r="J29" s="7"/>
      <c r="K29" s="7"/>
      <c r="L29" s="7"/>
      <c r="M29" s="7"/>
      <c r="N29" s="7"/>
      <c r="O29" s="7"/>
      <c r="P29" s="7"/>
      <c r="Q29" s="7"/>
    </row>
    <row r="30" spans="1:17" ht="18.75" customHeight="1" x14ac:dyDescent="0.2">
      <c r="A30" s="15"/>
      <c r="B30" s="29"/>
      <c r="C30" s="56"/>
      <c r="D30" s="7"/>
      <c r="E30" s="7"/>
      <c r="F30" s="29"/>
      <c r="G30" s="15"/>
      <c r="H30" s="7"/>
      <c r="I30" s="7"/>
      <c r="J30" s="7"/>
      <c r="K30" s="7"/>
      <c r="L30" s="7"/>
      <c r="M30" s="7"/>
      <c r="N30" s="7"/>
      <c r="O30" s="7"/>
      <c r="P30" s="7"/>
      <c r="Q30" s="7"/>
    </row>
    <row r="31" spans="1:17" ht="18.75" customHeight="1" x14ac:dyDescent="0.2">
      <c r="A31" s="15"/>
      <c r="B31" s="29"/>
      <c r="C31" s="56"/>
      <c r="D31" s="7"/>
      <c r="E31" s="7"/>
      <c r="F31" s="29"/>
      <c r="G31" s="15"/>
      <c r="H31" s="7"/>
      <c r="I31" s="7"/>
      <c r="J31" s="7"/>
      <c r="K31" s="7"/>
      <c r="L31" s="7"/>
      <c r="M31" s="7"/>
      <c r="N31" s="7"/>
      <c r="O31" s="7"/>
      <c r="P31" s="7"/>
      <c r="Q31" s="7"/>
    </row>
    <row r="32" spans="1:17" ht="37.5" customHeight="1" x14ac:dyDescent="0.2">
      <c r="A32" s="15"/>
      <c r="B32" s="29"/>
      <c r="C32" s="56"/>
      <c r="D32" s="7"/>
      <c r="E32" s="77" t="s">
        <v>104</v>
      </c>
      <c r="F32" s="76">
        <v>4100</v>
      </c>
      <c r="G32" s="15"/>
      <c r="H32" s="7"/>
      <c r="I32" s="7"/>
      <c r="J32" s="7"/>
      <c r="K32" s="7"/>
      <c r="L32" s="7"/>
      <c r="M32" s="7"/>
      <c r="N32" s="7"/>
      <c r="O32" s="7"/>
      <c r="P32" s="7"/>
      <c r="Q32" s="7"/>
    </row>
    <row r="33" spans="1:17" ht="18.75" customHeight="1" x14ac:dyDescent="0.2">
      <c r="A33" s="15"/>
      <c r="B33" s="29"/>
      <c r="C33" s="56"/>
      <c r="D33" s="7"/>
      <c r="E33" s="27" t="s">
        <v>100</v>
      </c>
      <c r="F33" s="29">
        <v>1420</v>
      </c>
      <c r="G33" s="7"/>
      <c r="H33" s="7"/>
      <c r="I33" s="7"/>
      <c r="J33" s="7"/>
      <c r="K33" s="7"/>
      <c r="L33" s="7"/>
      <c r="M33" s="7"/>
      <c r="N33" s="7"/>
      <c r="O33" s="7"/>
      <c r="P33" s="7"/>
      <c r="Q33" s="7"/>
    </row>
    <row r="34" spans="1:17" ht="34.5" customHeight="1" x14ac:dyDescent="0.2">
      <c r="A34" s="15"/>
      <c r="B34" s="29"/>
      <c r="C34" s="56"/>
      <c r="D34" s="7"/>
      <c r="E34" s="27" t="s">
        <v>103</v>
      </c>
      <c r="F34" s="29">
        <f>F32-F33</f>
        <v>2680</v>
      </c>
      <c r="G34" s="7"/>
      <c r="H34" s="7"/>
      <c r="I34" s="7"/>
      <c r="J34" s="7"/>
      <c r="K34" s="7"/>
      <c r="L34" s="7"/>
      <c r="M34" s="7"/>
      <c r="N34" s="7"/>
      <c r="O34" s="7"/>
      <c r="P34" s="7"/>
      <c r="Q34" s="7"/>
    </row>
    <row r="35" spans="1:17" ht="18.75" customHeight="1" x14ac:dyDescent="0.2">
      <c r="A35" s="15"/>
      <c r="B35" s="29"/>
      <c r="C35" s="56"/>
      <c r="D35" s="7"/>
      <c r="E35" s="15"/>
      <c r="F35" s="29"/>
      <c r="G35" s="7"/>
      <c r="H35" s="7"/>
      <c r="I35" s="7"/>
      <c r="J35" s="7"/>
      <c r="K35" s="7"/>
      <c r="L35" s="7"/>
      <c r="M35" s="7"/>
      <c r="N35" s="7"/>
      <c r="O35" s="7"/>
      <c r="P35" s="7"/>
      <c r="Q35" s="7"/>
    </row>
    <row r="36" spans="1:17" ht="18.75" customHeight="1" x14ac:dyDescent="0.2">
      <c r="A36" s="15"/>
      <c r="B36" s="29"/>
      <c r="C36" s="56"/>
      <c r="D36" s="7"/>
      <c r="E36" s="7"/>
      <c r="F36" s="29"/>
      <c r="G36" s="7"/>
      <c r="H36" s="7"/>
      <c r="I36" s="7"/>
      <c r="J36" s="7"/>
      <c r="K36" s="7"/>
      <c r="L36" s="7"/>
      <c r="M36" s="7"/>
      <c r="N36" s="7"/>
      <c r="O36" s="7"/>
      <c r="P36" s="7"/>
      <c r="Q36" s="7"/>
    </row>
    <row r="37" spans="1:17" ht="18.75" customHeight="1" x14ac:dyDescent="0.2">
      <c r="A37" s="15"/>
      <c r="B37" s="29"/>
      <c r="C37" s="56"/>
      <c r="D37" s="7"/>
      <c r="E37" s="7"/>
      <c r="F37" s="30"/>
      <c r="G37" s="7"/>
      <c r="H37" s="7"/>
      <c r="I37" s="7"/>
      <c r="J37" s="7"/>
      <c r="K37" s="7"/>
      <c r="L37" s="7"/>
      <c r="M37" s="7"/>
      <c r="N37" s="7"/>
      <c r="O37" s="7"/>
      <c r="P37" s="7"/>
      <c r="Q37" s="7"/>
    </row>
    <row r="38" spans="1:17" ht="18.75" customHeight="1" x14ac:dyDescent="0.2">
      <c r="A38" s="15"/>
      <c r="B38" s="29"/>
      <c r="C38" s="56"/>
      <c r="D38" s="7"/>
      <c r="E38" s="7"/>
      <c r="F38" s="30"/>
      <c r="G38" s="7"/>
      <c r="H38" s="7"/>
      <c r="I38" s="7"/>
      <c r="J38" s="7"/>
      <c r="K38" s="7"/>
      <c r="L38" s="7"/>
      <c r="M38" s="7"/>
      <c r="N38" s="7"/>
      <c r="O38" s="7"/>
      <c r="P38" s="7"/>
      <c r="Q38" s="7"/>
    </row>
    <row r="39" spans="1:17" ht="18.75" customHeight="1" x14ac:dyDescent="0.2">
      <c r="A39" s="15"/>
      <c r="B39" s="29"/>
      <c r="C39" s="56"/>
      <c r="D39" s="7"/>
      <c r="E39" s="7"/>
      <c r="F39" s="30"/>
      <c r="G39" s="7"/>
      <c r="H39" s="7"/>
      <c r="I39" s="7"/>
      <c r="J39" s="7"/>
      <c r="K39" s="7"/>
      <c r="L39" s="7"/>
      <c r="M39" s="7"/>
      <c r="N39" s="7"/>
      <c r="O39" s="7"/>
      <c r="P39" s="7"/>
      <c r="Q39" s="7"/>
    </row>
    <row r="40" spans="1:17" ht="18.75" customHeight="1" x14ac:dyDescent="0.2">
      <c r="A40" s="15"/>
      <c r="B40" s="29"/>
      <c r="C40" s="56"/>
      <c r="D40" s="7"/>
      <c r="E40" s="7"/>
      <c r="F40" s="30"/>
      <c r="G40" s="7"/>
      <c r="H40" s="7"/>
      <c r="I40" s="7"/>
      <c r="J40" s="7"/>
      <c r="K40" s="7"/>
      <c r="L40" s="7"/>
      <c r="M40" s="7"/>
      <c r="N40" s="7"/>
      <c r="O40" s="7"/>
      <c r="P40" s="7"/>
      <c r="Q40" s="7"/>
    </row>
    <row r="41" spans="1:17" ht="18.75" customHeight="1" x14ac:dyDescent="0.2">
      <c r="A41" s="15"/>
      <c r="B41" s="29"/>
      <c r="C41" s="56"/>
      <c r="D41" s="7"/>
      <c r="E41" s="7"/>
      <c r="F41" s="30"/>
      <c r="G41" s="7"/>
      <c r="H41" s="7"/>
      <c r="I41" s="7"/>
      <c r="J41" s="7"/>
      <c r="K41" s="7"/>
      <c r="L41" s="7"/>
      <c r="M41" s="7"/>
      <c r="N41" s="7"/>
      <c r="O41" s="7"/>
      <c r="P41" s="7"/>
      <c r="Q41" s="7"/>
    </row>
    <row r="42" spans="1:17" ht="18.75" customHeight="1" x14ac:dyDescent="0.2">
      <c r="A42" s="15"/>
      <c r="B42" s="29"/>
      <c r="C42" s="56"/>
      <c r="D42" s="7"/>
      <c r="E42" s="7"/>
      <c r="F42" s="30"/>
      <c r="G42" s="7"/>
      <c r="H42" s="7"/>
      <c r="I42" s="7"/>
      <c r="J42" s="7"/>
      <c r="K42" s="7"/>
      <c r="L42" s="7"/>
      <c r="M42" s="7"/>
      <c r="N42" s="7"/>
      <c r="O42" s="7"/>
      <c r="P42" s="7"/>
      <c r="Q42" s="7"/>
    </row>
    <row r="43" spans="1:17" ht="18.75" customHeight="1" x14ac:dyDescent="0.2">
      <c r="A43" s="15"/>
      <c r="B43" s="29"/>
      <c r="C43" s="56"/>
      <c r="D43" s="7"/>
      <c r="E43" s="7"/>
      <c r="F43" s="30"/>
      <c r="G43" s="7"/>
      <c r="H43" s="7"/>
      <c r="I43" s="7"/>
      <c r="J43" s="7"/>
      <c r="K43" s="7"/>
      <c r="L43" s="7"/>
      <c r="M43" s="7"/>
      <c r="N43" s="7"/>
      <c r="O43" s="7"/>
      <c r="P43" s="7"/>
      <c r="Q43" s="7"/>
    </row>
    <row r="44" spans="1:17" ht="18.75" customHeight="1" x14ac:dyDescent="0.2">
      <c r="A44" s="15"/>
      <c r="B44" s="29"/>
      <c r="C44" s="56"/>
      <c r="D44" s="7"/>
      <c r="E44" s="7"/>
      <c r="F44" s="30"/>
      <c r="G44" s="7"/>
      <c r="H44" s="7"/>
      <c r="I44" s="7"/>
      <c r="J44" s="7"/>
      <c r="K44" s="7"/>
      <c r="L44" s="7"/>
      <c r="M44" s="7"/>
      <c r="N44" s="7"/>
      <c r="O44" s="7"/>
      <c r="P44" s="7"/>
      <c r="Q44" s="7"/>
    </row>
    <row r="45" spans="1:17" ht="18.75" customHeight="1" x14ac:dyDescent="0.2">
      <c r="A45" s="15"/>
      <c r="B45" s="29"/>
      <c r="C45" s="56"/>
      <c r="D45" s="7"/>
      <c r="E45" s="7"/>
      <c r="F45" s="30"/>
      <c r="G45" s="7"/>
      <c r="H45" s="7"/>
      <c r="I45" s="7"/>
      <c r="J45" s="7"/>
      <c r="K45" s="7"/>
      <c r="L45" s="7"/>
      <c r="M45" s="7"/>
      <c r="N45" s="7"/>
      <c r="O45" s="7"/>
      <c r="P45" s="7"/>
      <c r="Q45" s="7"/>
    </row>
    <row r="46" spans="1:17" ht="18.75" customHeight="1" x14ac:dyDescent="0.2">
      <c r="A46" s="15"/>
      <c r="B46" s="29"/>
      <c r="C46" s="56"/>
      <c r="D46" s="7"/>
      <c r="E46" s="7"/>
      <c r="F46" s="30"/>
      <c r="G46" s="7"/>
      <c r="H46" s="7"/>
      <c r="I46" s="7"/>
      <c r="J46" s="7"/>
      <c r="K46" s="7"/>
      <c r="L46" s="7"/>
      <c r="M46" s="7"/>
      <c r="N46" s="7"/>
      <c r="O46" s="7"/>
      <c r="P46" s="7"/>
      <c r="Q46" s="7"/>
    </row>
    <row r="47" spans="1:17" ht="18.75" customHeight="1" x14ac:dyDescent="0.2">
      <c r="A47" s="15"/>
      <c r="B47" s="29"/>
      <c r="C47" s="56"/>
      <c r="D47" s="7"/>
      <c r="E47" s="7"/>
      <c r="F47" s="30"/>
      <c r="G47" s="7"/>
      <c r="H47" s="7"/>
      <c r="I47" s="7"/>
      <c r="J47" s="7"/>
      <c r="K47" s="7"/>
      <c r="L47" s="7"/>
      <c r="M47" s="7"/>
      <c r="N47" s="7"/>
      <c r="O47" s="7"/>
      <c r="P47" s="7"/>
      <c r="Q47" s="7"/>
    </row>
    <row r="48" spans="1:17" ht="18.75" customHeight="1" x14ac:dyDescent="0.2">
      <c r="A48" s="7"/>
      <c r="B48" s="30"/>
      <c r="C48" s="56"/>
      <c r="D48" s="7"/>
      <c r="E48" s="7"/>
      <c r="F48" s="30"/>
      <c r="G48" s="7"/>
      <c r="H48" s="7"/>
      <c r="I48" s="7"/>
      <c r="J48" s="7"/>
      <c r="K48" s="7"/>
      <c r="L48" s="7"/>
      <c r="M48" s="7"/>
      <c r="N48" s="7"/>
      <c r="O48" s="7"/>
      <c r="P48" s="7"/>
      <c r="Q48" s="7"/>
    </row>
    <row r="49" spans="1:17" ht="18.75" customHeight="1" x14ac:dyDescent="0.2">
      <c r="A49" s="7"/>
      <c r="B49" s="30"/>
      <c r="C49" s="56"/>
      <c r="D49" s="7"/>
      <c r="E49" s="7"/>
      <c r="F49" s="30"/>
      <c r="G49" s="7"/>
      <c r="H49" s="7"/>
      <c r="I49" s="7"/>
      <c r="J49" s="7"/>
      <c r="K49" s="7"/>
      <c r="L49" s="7"/>
      <c r="M49" s="7"/>
      <c r="N49" s="7"/>
      <c r="O49" s="7"/>
      <c r="P49" s="7"/>
      <c r="Q49" s="7"/>
    </row>
    <row r="50" spans="1:17" ht="18.75" customHeight="1" x14ac:dyDescent="0.2">
      <c r="A50" s="7"/>
      <c r="B50" s="30"/>
      <c r="C50" s="56"/>
      <c r="D50" s="7"/>
      <c r="E50" s="7"/>
      <c r="F50" s="30"/>
      <c r="G50" s="7"/>
      <c r="H50" s="7"/>
      <c r="I50" s="7"/>
      <c r="J50" s="7"/>
      <c r="K50" s="7"/>
      <c r="L50" s="7"/>
      <c r="M50" s="7"/>
      <c r="N50" s="7"/>
      <c r="O50" s="7"/>
      <c r="P50" s="7"/>
      <c r="Q50" s="7"/>
    </row>
    <row r="51" spans="1:17" ht="18.75" customHeight="1" x14ac:dyDescent="0.2"/>
  </sheetData>
  <mergeCells count="2">
    <mergeCell ref="E10:E11"/>
    <mergeCell ref="E13:E14"/>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workbookViewId="0">
      <selection activeCell="B25" sqref="B25"/>
    </sheetView>
  </sheetViews>
  <sheetFormatPr defaultRowHeight="12.75" x14ac:dyDescent="0.2"/>
  <sheetData>
    <row r="1" spans="1:23" x14ac:dyDescent="0.2">
      <c r="A1" t="s">
        <v>105</v>
      </c>
      <c r="B1" t="s">
        <v>106</v>
      </c>
    </row>
    <row r="2" spans="1:23" x14ac:dyDescent="0.2">
      <c r="A2" s="78">
        <v>0</v>
      </c>
      <c r="B2" s="78">
        <v>0</v>
      </c>
      <c r="C2" s="78"/>
      <c r="D2" s="78"/>
      <c r="E2" s="78"/>
      <c r="F2" s="78"/>
      <c r="G2" s="78"/>
      <c r="H2" s="78"/>
      <c r="I2" s="78"/>
      <c r="J2" s="78"/>
      <c r="K2" s="78"/>
      <c r="L2" s="78"/>
      <c r="M2" s="78"/>
      <c r="N2" s="78"/>
      <c r="O2" s="78"/>
      <c r="P2" s="78"/>
      <c r="Q2" s="78"/>
      <c r="R2" s="78"/>
      <c r="S2" s="78"/>
      <c r="T2" s="78"/>
      <c r="U2" s="78"/>
      <c r="V2" s="78"/>
      <c r="W2" s="78"/>
    </row>
    <row r="3" spans="1:23" x14ac:dyDescent="0.2">
      <c r="A3" s="78">
        <v>5</v>
      </c>
      <c r="B3" s="78">
        <v>4.25</v>
      </c>
      <c r="C3" s="78"/>
      <c r="D3" s="78"/>
      <c r="E3" s="78"/>
      <c r="F3" s="78"/>
      <c r="G3" s="78"/>
      <c r="H3" s="78"/>
      <c r="I3" s="78"/>
      <c r="J3" s="78"/>
      <c r="K3" s="78"/>
      <c r="L3" s="78"/>
      <c r="M3" s="78"/>
      <c r="N3" s="78"/>
      <c r="O3" s="78"/>
      <c r="P3" s="78"/>
      <c r="Q3" s="78"/>
      <c r="R3" s="78"/>
      <c r="S3" s="78"/>
      <c r="T3" s="78"/>
      <c r="U3" s="78"/>
      <c r="V3" s="78"/>
      <c r="W3" s="78"/>
    </row>
    <row r="4" spans="1:23" x14ac:dyDescent="0.2">
      <c r="A4" s="78">
        <v>10</v>
      </c>
      <c r="B4" s="78">
        <f>A4*A24</f>
        <v>10</v>
      </c>
      <c r="C4" s="78"/>
      <c r="D4" s="78"/>
      <c r="E4" s="78"/>
      <c r="F4" s="78"/>
      <c r="G4" s="78"/>
      <c r="H4" s="78"/>
      <c r="I4" s="78"/>
      <c r="J4" s="78"/>
      <c r="K4" s="78"/>
      <c r="L4" s="78"/>
      <c r="M4" s="78"/>
      <c r="N4" s="78"/>
      <c r="O4" s="78"/>
      <c r="P4" s="78"/>
      <c r="Q4" s="78"/>
      <c r="R4" s="78"/>
      <c r="S4" s="78"/>
      <c r="T4" s="78"/>
      <c r="U4" s="78"/>
      <c r="V4" s="78"/>
      <c r="W4" s="78"/>
    </row>
    <row r="5" spans="1:23" x14ac:dyDescent="0.2">
      <c r="A5" s="78">
        <v>20</v>
      </c>
      <c r="B5" s="78">
        <f>A5*A24</f>
        <v>20</v>
      </c>
      <c r="C5" s="78"/>
      <c r="D5" s="78"/>
      <c r="E5" s="78"/>
      <c r="F5" s="78"/>
      <c r="G5" s="78"/>
      <c r="H5" s="78"/>
      <c r="I5" s="78"/>
      <c r="J5" s="78"/>
      <c r="K5" s="78"/>
      <c r="L5" s="78"/>
      <c r="M5" s="78"/>
      <c r="N5" s="78"/>
      <c r="O5" s="78"/>
      <c r="P5" s="78"/>
      <c r="Q5" s="78"/>
      <c r="R5" s="78"/>
      <c r="S5" s="78"/>
      <c r="T5" s="78"/>
      <c r="U5" s="78"/>
      <c r="V5" s="78"/>
      <c r="W5" s="78"/>
    </row>
    <row r="6" spans="1:23" x14ac:dyDescent="0.2">
      <c r="A6" s="78">
        <v>30</v>
      </c>
      <c r="B6" s="78">
        <f>A6*A24</f>
        <v>30</v>
      </c>
      <c r="C6" s="78"/>
      <c r="D6" s="78"/>
      <c r="E6" s="78"/>
      <c r="F6" s="78"/>
      <c r="G6" s="78"/>
      <c r="H6" s="78"/>
      <c r="I6" s="78"/>
      <c r="J6" s="78"/>
      <c r="K6" s="78"/>
      <c r="L6" s="78"/>
      <c r="M6" s="78"/>
      <c r="N6" s="78"/>
      <c r="O6" s="78"/>
      <c r="P6" s="78"/>
      <c r="Q6" s="78"/>
      <c r="R6" s="78"/>
      <c r="S6" s="78"/>
      <c r="T6" s="78"/>
      <c r="U6" s="78"/>
      <c r="V6" s="78"/>
      <c r="W6" s="78"/>
    </row>
    <row r="7" spans="1:23" x14ac:dyDescent="0.2">
      <c r="A7" s="78">
        <v>40</v>
      </c>
      <c r="B7" s="78">
        <f>A7*A24</f>
        <v>40</v>
      </c>
      <c r="C7" s="78"/>
      <c r="D7" s="78"/>
      <c r="E7" s="78"/>
      <c r="F7" s="78"/>
      <c r="G7" s="78"/>
      <c r="H7" s="78"/>
      <c r="I7" s="78"/>
      <c r="J7" s="78"/>
      <c r="K7" s="78"/>
      <c r="L7" s="78"/>
      <c r="M7" s="78"/>
      <c r="N7" s="78"/>
      <c r="O7" s="78"/>
      <c r="P7" s="78"/>
      <c r="Q7" s="78"/>
      <c r="R7" s="78"/>
      <c r="S7" s="78"/>
      <c r="T7" s="78"/>
      <c r="U7" s="78"/>
      <c r="V7" s="78"/>
      <c r="W7" s="78"/>
    </row>
    <row r="8" spans="1:23" x14ac:dyDescent="0.2">
      <c r="A8" s="78">
        <v>50</v>
      </c>
      <c r="B8" s="78">
        <f>A8*A24</f>
        <v>50</v>
      </c>
      <c r="C8" s="78"/>
      <c r="D8" s="78"/>
      <c r="E8" s="78"/>
      <c r="F8" s="78"/>
      <c r="G8" s="78"/>
      <c r="H8" s="78"/>
      <c r="I8" s="78"/>
      <c r="J8" s="78"/>
      <c r="K8" s="78"/>
      <c r="L8" s="78"/>
      <c r="M8" s="78"/>
      <c r="N8" s="78"/>
      <c r="O8" s="78"/>
      <c r="P8" s="78"/>
      <c r="Q8" s="78"/>
      <c r="R8" s="78"/>
      <c r="S8" s="78"/>
      <c r="T8" s="78"/>
      <c r="U8" s="78"/>
      <c r="V8" s="78"/>
      <c r="W8" s="78"/>
    </row>
    <row r="9" spans="1:23" x14ac:dyDescent="0.2">
      <c r="A9" s="78">
        <v>60</v>
      </c>
      <c r="B9" s="78">
        <f>A9*A24</f>
        <v>60</v>
      </c>
      <c r="C9" s="78"/>
      <c r="D9" s="78"/>
      <c r="E9" s="78"/>
      <c r="F9" s="78"/>
      <c r="G9" s="78"/>
      <c r="H9" s="78"/>
      <c r="I9" s="78"/>
      <c r="J9" s="78"/>
      <c r="K9" s="78"/>
      <c r="L9" s="78"/>
      <c r="M9" s="78"/>
      <c r="N9" s="78"/>
      <c r="O9" s="78"/>
      <c r="P9" s="78"/>
      <c r="Q9" s="78"/>
      <c r="R9" s="78"/>
      <c r="S9" s="78"/>
      <c r="T9" s="78"/>
      <c r="U9" s="78"/>
      <c r="V9" s="78"/>
      <c r="W9" s="78"/>
    </row>
    <row r="10" spans="1:23" x14ac:dyDescent="0.2">
      <c r="A10" s="78">
        <v>70</v>
      </c>
      <c r="B10" s="78">
        <f>A10*A24</f>
        <v>70</v>
      </c>
      <c r="C10" s="78"/>
      <c r="D10" s="78"/>
      <c r="E10" s="78"/>
      <c r="F10" s="78"/>
      <c r="G10" s="78"/>
      <c r="H10" s="78"/>
      <c r="I10" s="78"/>
      <c r="J10" s="78"/>
      <c r="K10" s="78"/>
      <c r="L10" s="78"/>
      <c r="M10" s="78"/>
      <c r="N10" s="78"/>
      <c r="O10" s="78"/>
      <c r="P10" s="78"/>
      <c r="Q10" s="78"/>
      <c r="R10" s="78"/>
      <c r="S10" s="78"/>
      <c r="T10" s="78"/>
      <c r="U10" s="78"/>
      <c r="V10" s="78"/>
      <c r="W10" s="78"/>
    </row>
    <row r="11" spans="1:23" x14ac:dyDescent="0.2">
      <c r="A11" s="78">
        <v>80</v>
      </c>
      <c r="B11" s="78">
        <f>A11*A24</f>
        <v>80</v>
      </c>
      <c r="C11" s="78"/>
      <c r="D11" s="78"/>
      <c r="E11" s="78"/>
      <c r="F11" s="78"/>
      <c r="G11" s="78"/>
      <c r="H11" s="78"/>
      <c r="I11" s="78"/>
      <c r="J11" s="78"/>
      <c r="K11" s="78"/>
      <c r="L11" s="78"/>
      <c r="M11" s="78"/>
      <c r="N11" s="78"/>
      <c r="O11" s="78"/>
      <c r="P11" s="78"/>
      <c r="Q11" s="78"/>
      <c r="R11" s="78"/>
      <c r="S11" s="78"/>
      <c r="T11" s="78"/>
      <c r="U11" s="78"/>
      <c r="V11" s="78"/>
      <c r="W11" s="78"/>
    </row>
    <row r="12" spans="1:23" x14ac:dyDescent="0.2">
      <c r="A12" s="78">
        <v>90</v>
      </c>
      <c r="B12" s="78">
        <f>A12*A24</f>
        <v>90</v>
      </c>
      <c r="C12" s="78"/>
      <c r="D12" s="78"/>
      <c r="E12" s="78"/>
      <c r="F12" s="78"/>
      <c r="G12" s="78"/>
      <c r="H12" s="78"/>
      <c r="I12" s="78"/>
      <c r="J12" s="78"/>
      <c r="K12" s="78"/>
      <c r="L12" s="78"/>
      <c r="M12" s="78"/>
      <c r="N12" s="78"/>
      <c r="O12" s="78"/>
      <c r="P12" s="78"/>
      <c r="Q12" s="78"/>
      <c r="R12" s="78"/>
      <c r="S12" s="78"/>
      <c r="T12" s="78"/>
      <c r="U12" s="78"/>
      <c r="V12" s="78"/>
      <c r="W12" s="78"/>
    </row>
    <row r="13" spans="1:23" x14ac:dyDescent="0.2">
      <c r="A13" s="78">
        <v>100</v>
      </c>
      <c r="B13" s="78">
        <f>A13*A24</f>
        <v>100</v>
      </c>
      <c r="C13" s="78"/>
      <c r="D13" s="78"/>
      <c r="E13" s="78"/>
      <c r="F13" s="78"/>
      <c r="G13" s="78"/>
      <c r="H13" s="78"/>
      <c r="I13" s="78"/>
      <c r="J13" s="78"/>
      <c r="K13" s="78"/>
      <c r="L13" s="78"/>
      <c r="M13" s="78"/>
      <c r="N13" s="78"/>
      <c r="O13" s="78"/>
      <c r="P13" s="78"/>
      <c r="Q13" s="78"/>
      <c r="R13" s="78"/>
      <c r="S13" s="78"/>
      <c r="T13" s="78"/>
      <c r="U13" s="78"/>
      <c r="V13" s="78"/>
      <c r="W13" s="78"/>
    </row>
    <row r="14" spans="1:23" x14ac:dyDescent="0.2">
      <c r="A14" s="78">
        <v>110</v>
      </c>
      <c r="B14" s="78">
        <f>A14*A24</f>
        <v>110</v>
      </c>
      <c r="C14" s="78"/>
      <c r="D14" s="78"/>
      <c r="E14" s="78"/>
      <c r="F14" s="78"/>
      <c r="G14" s="78"/>
      <c r="H14" s="78"/>
      <c r="I14" s="78"/>
      <c r="J14" s="78"/>
      <c r="K14" s="78"/>
      <c r="L14" s="78"/>
      <c r="M14" s="78"/>
      <c r="N14" s="78"/>
      <c r="O14" s="78"/>
      <c r="P14" s="78"/>
      <c r="Q14" s="78"/>
      <c r="R14" s="78"/>
      <c r="S14" s="78"/>
      <c r="T14" s="78"/>
      <c r="U14" s="78"/>
      <c r="V14" s="78"/>
      <c r="W14" s="78"/>
    </row>
    <row r="15" spans="1:23" x14ac:dyDescent="0.2">
      <c r="A15" s="78">
        <v>120</v>
      </c>
      <c r="B15" s="78">
        <f>A15*A24</f>
        <v>120</v>
      </c>
      <c r="C15" s="78"/>
      <c r="D15" s="78"/>
      <c r="E15" s="78"/>
      <c r="F15" s="78"/>
      <c r="G15" s="78"/>
      <c r="H15" s="78"/>
      <c r="I15" s="78"/>
      <c r="J15" s="78"/>
      <c r="K15" s="78"/>
      <c r="L15" s="78"/>
      <c r="M15" s="78"/>
      <c r="N15" s="78"/>
      <c r="O15" s="78"/>
      <c r="P15" s="78"/>
      <c r="Q15" s="78"/>
      <c r="R15" s="78"/>
      <c r="S15" s="78"/>
      <c r="T15" s="78"/>
      <c r="U15" s="78"/>
      <c r="V15" s="78"/>
      <c r="W15" s="78"/>
    </row>
    <row r="16" spans="1:23" x14ac:dyDescent="0.2">
      <c r="A16" s="78">
        <v>130</v>
      </c>
      <c r="B16" s="78">
        <f>A16*A24</f>
        <v>130</v>
      </c>
      <c r="C16" s="78"/>
      <c r="D16" s="78"/>
      <c r="E16" s="78"/>
      <c r="F16" s="78"/>
      <c r="G16" s="78"/>
      <c r="H16" s="78"/>
      <c r="I16" s="78"/>
      <c r="J16" s="78"/>
      <c r="K16" s="78"/>
      <c r="L16" s="78"/>
      <c r="M16" s="78"/>
      <c r="N16" s="78"/>
      <c r="O16" s="78"/>
      <c r="P16" s="78"/>
      <c r="Q16" s="78"/>
      <c r="R16" s="78"/>
      <c r="S16" s="78"/>
      <c r="T16" s="78"/>
      <c r="U16" s="78"/>
      <c r="V16" s="78"/>
      <c r="W16" s="78"/>
    </row>
    <row r="17" spans="1:23" x14ac:dyDescent="0.2">
      <c r="A17" s="78">
        <v>140</v>
      </c>
      <c r="B17" s="78">
        <f>A17*A24</f>
        <v>140</v>
      </c>
      <c r="C17" s="78"/>
      <c r="D17" s="78"/>
      <c r="E17" s="78"/>
      <c r="F17" s="78"/>
      <c r="G17" s="78"/>
      <c r="H17" s="78"/>
      <c r="I17" s="78"/>
      <c r="J17" s="78"/>
      <c r="K17" s="78"/>
      <c r="L17" s="78"/>
      <c r="M17" s="78"/>
      <c r="N17" s="78"/>
      <c r="O17" s="78"/>
      <c r="P17" s="78"/>
      <c r="Q17" s="78"/>
      <c r="R17" s="78"/>
      <c r="S17" s="78"/>
      <c r="T17" s="78"/>
      <c r="U17" s="78"/>
      <c r="V17" s="78"/>
      <c r="W17" s="78"/>
    </row>
    <row r="18" spans="1:23" x14ac:dyDescent="0.2">
      <c r="A18" s="78">
        <v>150</v>
      </c>
      <c r="B18" s="78">
        <f>A18*A24</f>
        <v>150</v>
      </c>
      <c r="C18" s="78"/>
      <c r="D18" s="78"/>
      <c r="E18" s="78"/>
      <c r="F18" s="78"/>
      <c r="G18" s="78"/>
      <c r="H18" s="78"/>
      <c r="I18" s="78"/>
      <c r="J18" s="78"/>
      <c r="K18" s="78"/>
      <c r="L18" s="78"/>
      <c r="M18" s="78"/>
      <c r="N18" s="78"/>
      <c r="O18" s="78"/>
      <c r="P18" s="78"/>
      <c r="Q18" s="78"/>
      <c r="R18" s="78"/>
      <c r="S18" s="78"/>
      <c r="T18" s="78"/>
      <c r="U18" s="78"/>
      <c r="V18" s="78"/>
      <c r="W18" s="78"/>
    </row>
    <row r="19" spans="1:23" x14ac:dyDescent="0.2">
      <c r="A19" s="78">
        <v>160</v>
      </c>
      <c r="B19" s="78">
        <f>A19*A24</f>
        <v>160</v>
      </c>
      <c r="C19" s="78"/>
      <c r="D19" s="78"/>
      <c r="E19" s="78"/>
      <c r="F19" s="78"/>
      <c r="G19" s="78"/>
      <c r="H19" s="78"/>
      <c r="I19" s="78"/>
      <c r="J19" s="78"/>
      <c r="K19" s="78"/>
      <c r="L19" s="78"/>
      <c r="M19" s="78"/>
      <c r="N19" s="78"/>
      <c r="O19" s="78"/>
      <c r="P19" s="78"/>
      <c r="Q19" s="78"/>
      <c r="R19" s="78"/>
      <c r="S19" s="78"/>
      <c r="T19" s="78"/>
      <c r="U19" s="78"/>
      <c r="V19" s="78"/>
      <c r="W19" s="78"/>
    </row>
    <row r="20" spans="1:23" x14ac:dyDescent="0.2">
      <c r="A20" s="78">
        <v>170</v>
      </c>
      <c r="B20" s="78">
        <f>A20*A24</f>
        <v>170</v>
      </c>
      <c r="C20" s="78"/>
      <c r="D20" s="78"/>
      <c r="E20" s="78"/>
      <c r="F20" s="78"/>
      <c r="G20" s="78"/>
      <c r="H20" s="78"/>
      <c r="I20" s="78"/>
      <c r="J20" s="78"/>
      <c r="K20" s="78"/>
      <c r="L20" s="78"/>
      <c r="M20" s="78"/>
      <c r="N20" s="78"/>
      <c r="O20" s="78"/>
      <c r="P20" s="78"/>
      <c r="Q20" s="78"/>
      <c r="R20" s="78"/>
      <c r="S20" s="78"/>
      <c r="T20" s="78"/>
      <c r="U20" s="78"/>
      <c r="V20" s="78"/>
      <c r="W20" s="78"/>
    </row>
    <row r="21" spans="1:23" x14ac:dyDescent="0.2">
      <c r="A21" s="78">
        <v>180</v>
      </c>
      <c r="B21" s="78">
        <f>A21*A24</f>
        <v>180</v>
      </c>
      <c r="C21" s="78"/>
      <c r="D21" s="78"/>
      <c r="E21" s="78"/>
      <c r="F21" s="78"/>
      <c r="G21" s="78"/>
      <c r="H21" s="78"/>
      <c r="I21" s="78"/>
      <c r="J21" s="78"/>
      <c r="K21" s="78"/>
      <c r="L21" s="78"/>
      <c r="M21" s="78"/>
      <c r="N21" s="78"/>
      <c r="O21" s="78"/>
      <c r="P21" s="78"/>
      <c r="Q21" s="78"/>
      <c r="R21" s="78"/>
      <c r="S21" s="78"/>
      <c r="T21" s="78"/>
      <c r="U21" s="78"/>
      <c r="V21" s="78"/>
      <c r="W21" s="78"/>
    </row>
    <row r="22" spans="1:23" x14ac:dyDescent="0.2">
      <c r="A22" s="78"/>
      <c r="B22" s="78"/>
      <c r="C22" s="78"/>
      <c r="D22" s="78"/>
      <c r="E22" s="78"/>
      <c r="F22" s="78"/>
      <c r="G22" s="78"/>
      <c r="H22" s="78"/>
      <c r="I22" s="78"/>
      <c r="J22" s="78"/>
      <c r="K22" s="78"/>
      <c r="L22" s="78"/>
      <c r="M22" s="78"/>
      <c r="N22" s="78"/>
      <c r="O22" s="78"/>
      <c r="P22" s="78"/>
      <c r="Q22" s="78"/>
      <c r="R22" s="78"/>
      <c r="S22" s="78"/>
      <c r="T22" s="78"/>
      <c r="U22" s="78"/>
      <c r="V22" s="78"/>
      <c r="W22" s="78"/>
    </row>
    <row r="23" spans="1:23" x14ac:dyDescent="0.2">
      <c r="A23" s="78"/>
      <c r="B23" s="78"/>
      <c r="C23" s="78"/>
      <c r="D23" s="78"/>
      <c r="E23" s="78"/>
      <c r="F23" s="78"/>
      <c r="G23" s="78"/>
      <c r="H23" s="78"/>
      <c r="I23" s="78"/>
      <c r="J23" s="78"/>
      <c r="K23" s="78"/>
      <c r="L23" s="78"/>
      <c r="M23" s="78"/>
      <c r="N23" s="78"/>
      <c r="O23" s="78"/>
      <c r="P23" s="78"/>
      <c r="Q23" s="78"/>
      <c r="R23" s="78"/>
      <c r="S23" s="78"/>
      <c r="T23" s="78"/>
      <c r="U23" s="78"/>
      <c r="V23" s="78"/>
      <c r="W23" s="78"/>
    </row>
    <row r="24" spans="1:23" x14ac:dyDescent="0.2">
      <c r="A24" s="78">
        <v>1</v>
      </c>
      <c r="B24" s="92">
        <v>0.85</v>
      </c>
      <c r="C24" s="78"/>
      <c r="D24" s="78"/>
      <c r="E24" s="78"/>
      <c r="F24" s="78"/>
      <c r="G24" s="78"/>
      <c r="H24" s="78"/>
      <c r="I24" s="78"/>
      <c r="J24" s="78"/>
      <c r="K24" s="78"/>
      <c r="L24" s="78"/>
      <c r="M24" s="78"/>
      <c r="N24" s="78"/>
      <c r="O24" s="78"/>
      <c r="P24" s="78"/>
      <c r="Q24" s="78"/>
      <c r="R24" s="78"/>
      <c r="S24" s="78"/>
      <c r="T24" s="78"/>
      <c r="U24" s="78"/>
      <c r="V24" s="78"/>
      <c r="W24" s="78"/>
    </row>
    <row r="25" spans="1:23" x14ac:dyDescent="0.2">
      <c r="A25" s="78"/>
      <c r="B25" s="78"/>
      <c r="C25" s="78"/>
      <c r="D25" s="78"/>
      <c r="E25" s="78"/>
      <c r="F25" s="78"/>
      <c r="G25" s="78"/>
      <c r="H25" s="78"/>
      <c r="I25" s="78"/>
      <c r="J25" s="78"/>
      <c r="K25" s="78"/>
      <c r="L25" s="78"/>
      <c r="M25" s="78"/>
      <c r="N25" s="78"/>
      <c r="O25" s="78"/>
      <c r="P25" s="78"/>
      <c r="Q25" s="78"/>
      <c r="R25" s="78"/>
      <c r="S25" s="78"/>
      <c r="T25" s="78"/>
      <c r="U25" s="78"/>
      <c r="V25" s="78"/>
      <c r="W25" s="78"/>
    </row>
    <row r="26" spans="1:23" x14ac:dyDescent="0.2">
      <c r="A26" s="78"/>
      <c r="B26" s="78"/>
      <c r="C26" s="78"/>
      <c r="D26" s="78"/>
      <c r="E26" s="78"/>
      <c r="F26" s="78"/>
      <c r="G26" s="78"/>
      <c r="H26" s="78"/>
      <c r="I26" s="78"/>
      <c r="J26" s="78"/>
      <c r="K26" s="78"/>
      <c r="L26" s="78"/>
      <c r="M26" s="78"/>
      <c r="N26" s="78"/>
      <c r="O26" s="78"/>
      <c r="P26" s="78"/>
      <c r="Q26" s="78"/>
      <c r="R26" s="78"/>
      <c r="S26" s="78"/>
      <c r="T26" s="78"/>
      <c r="U26" s="78"/>
      <c r="V26" s="78"/>
      <c r="W26" s="78"/>
    </row>
    <row r="27" spans="1:23" x14ac:dyDescent="0.2">
      <c r="A27" s="78"/>
      <c r="B27" s="78"/>
      <c r="C27" s="78"/>
      <c r="D27" s="78"/>
      <c r="E27" s="78"/>
      <c r="F27" s="78"/>
      <c r="G27" s="78"/>
      <c r="H27" s="78"/>
      <c r="I27" s="78"/>
      <c r="J27" s="78"/>
      <c r="K27" s="78"/>
      <c r="L27" s="78"/>
      <c r="M27" s="78"/>
      <c r="N27" s="78"/>
      <c r="O27" s="78"/>
      <c r="P27" s="78"/>
      <c r="Q27" s="78"/>
      <c r="R27" s="78"/>
      <c r="S27" s="78"/>
      <c r="T27" s="78"/>
      <c r="U27" s="78"/>
      <c r="V27" s="78"/>
      <c r="W27" s="78"/>
    </row>
    <row r="28" spans="1:23" x14ac:dyDescent="0.2">
      <c r="A28" s="78"/>
      <c r="B28" s="78"/>
      <c r="C28" s="78"/>
      <c r="D28" s="78"/>
      <c r="E28" s="78"/>
      <c r="F28" s="78"/>
      <c r="G28" s="78"/>
      <c r="H28" s="78"/>
      <c r="I28" s="78"/>
      <c r="J28" s="78"/>
      <c r="K28" s="78"/>
      <c r="L28" s="78"/>
      <c r="M28" s="78"/>
      <c r="N28" s="78"/>
      <c r="O28" s="78"/>
      <c r="P28" s="78"/>
      <c r="Q28" s="78"/>
      <c r="R28" s="78"/>
      <c r="S28" s="78"/>
      <c r="T28" s="78"/>
      <c r="U28" s="78"/>
      <c r="V28" s="78"/>
      <c r="W28" s="78"/>
    </row>
    <row r="29" spans="1:23" x14ac:dyDescent="0.2">
      <c r="A29" s="78"/>
      <c r="B29" s="78"/>
      <c r="C29" s="78"/>
      <c r="D29" s="78"/>
      <c r="E29" s="78"/>
      <c r="F29" s="78"/>
      <c r="G29" s="78"/>
      <c r="H29" s="78"/>
      <c r="I29" s="78"/>
      <c r="J29" s="78"/>
      <c r="K29" s="78"/>
      <c r="L29" s="78"/>
      <c r="M29" s="78"/>
      <c r="N29" s="78"/>
      <c r="O29" s="78"/>
      <c r="P29" s="78"/>
      <c r="Q29" s="78"/>
      <c r="R29" s="78"/>
      <c r="S29" s="78"/>
      <c r="T29" s="78"/>
      <c r="U29" s="78"/>
      <c r="V29" s="78"/>
      <c r="W29" s="78"/>
    </row>
    <row r="30" spans="1:23" x14ac:dyDescent="0.2">
      <c r="A30" s="78"/>
      <c r="B30" s="78"/>
      <c r="C30" s="78"/>
      <c r="D30" s="78"/>
      <c r="E30" s="78"/>
      <c r="F30" s="78"/>
      <c r="G30" s="78"/>
      <c r="H30" s="78"/>
      <c r="I30" s="78"/>
      <c r="J30" s="78"/>
      <c r="K30" s="78"/>
      <c r="L30" s="78"/>
      <c r="M30" s="78"/>
      <c r="N30" s="78"/>
      <c r="O30" s="78"/>
      <c r="P30" s="78"/>
      <c r="Q30" s="78"/>
      <c r="R30" s="78"/>
      <c r="S30" s="78"/>
      <c r="T30" s="78"/>
      <c r="U30" s="78"/>
      <c r="V30" s="78"/>
      <c r="W30" s="78"/>
    </row>
    <row r="31" spans="1:23" x14ac:dyDescent="0.2">
      <c r="A31" s="78"/>
      <c r="B31" s="78"/>
      <c r="C31" s="78"/>
      <c r="D31" s="78"/>
      <c r="E31" s="78"/>
      <c r="F31" s="78"/>
      <c r="G31" s="78"/>
      <c r="H31" s="78"/>
      <c r="I31" s="78"/>
      <c r="J31" s="78"/>
      <c r="K31" s="78"/>
      <c r="L31" s="78"/>
      <c r="M31" s="78"/>
      <c r="N31" s="78"/>
      <c r="O31" s="78"/>
      <c r="P31" s="78"/>
      <c r="Q31" s="78"/>
      <c r="R31" s="78"/>
      <c r="S31" s="78"/>
      <c r="T31" s="78"/>
      <c r="U31" s="78"/>
      <c r="V31" s="78"/>
      <c r="W31" s="78"/>
    </row>
    <row r="32" spans="1:23" x14ac:dyDescent="0.2">
      <c r="A32" s="78"/>
      <c r="B32" s="78"/>
      <c r="C32" s="78"/>
      <c r="D32" s="78"/>
      <c r="E32" s="78"/>
      <c r="F32" s="78"/>
      <c r="G32" s="78"/>
      <c r="H32" s="78"/>
      <c r="I32" s="78"/>
      <c r="J32" s="78"/>
      <c r="K32" s="78"/>
      <c r="L32" s="78"/>
      <c r="M32" s="78"/>
      <c r="N32" s="78"/>
      <c r="O32" s="78"/>
      <c r="P32" s="78"/>
      <c r="Q32" s="78"/>
      <c r="R32" s="78"/>
      <c r="S32" s="78"/>
      <c r="T32" s="78"/>
      <c r="U32" s="78"/>
      <c r="V32" s="78"/>
      <c r="W32" s="78"/>
    </row>
    <row r="33" spans="1:23" x14ac:dyDescent="0.2">
      <c r="A33" s="78"/>
      <c r="B33" s="78"/>
      <c r="C33" s="78"/>
      <c r="D33" s="78"/>
      <c r="E33" s="78"/>
      <c r="F33" s="78"/>
      <c r="G33" s="78"/>
      <c r="H33" s="78"/>
      <c r="I33" s="78"/>
      <c r="J33" s="78"/>
      <c r="K33" s="78"/>
      <c r="L33" s="78"/>
      <c r="M33" s="78"/>
      <c r="N33" s="78"/>
      <c r="O33" s="78"/>
      <c r="P33" s="78"/>
      <c r="Q33" s="78"/>
      <c r="R33" s="78"/>
      <c r="S33" s="78"/>
      <c r="T33" s="78"/>
      <c r="U33" s="78"/>
      <c r="V33" s="78"/>
      <c r="W33" s="78"/>
    </row>
    <row r="34" spans="1:23" x14ac:dyDescent="0.2">
      <c r="A34" s="78"/>
      <c r="B34" s="78"/>
      <c r="C34" s="78"/>
      <c r="D34" s="78"/>
      <c r="E34" s="78"/>
      <c r="F34" s="78"/>
      <c r="G34" s="78"/>
      <c r="H34" s="78"/>
      <c r="I34" s="78"/>
      <c r="J34" s="78"/>
      <c r="K34" s="78"/>
      <c r="L34" s="78"/>
      <c r="M34" s="78"/>
      <c r="N34" s="78"/>
      <c r="O34" s="78"/>
      <c r="P34" s="78"/>
      <c r="Q34" s="78"/>
      <c r="R34" s="78"/>
      <c r="S34" s="78"/>
      <c r="T34" s="78"/>
      <c r="U34" s="78"/>
      <c r="V34" s="78"/>
      <c r="W34" s="78"/>
    </row>
    <row r="35" spans="1:23" x14ac:dyDescent="0.2">
      <c r="A35" s="78"/>
      <c r="B35" s="78"/>
      <c r="C35" s="78"/>
      <c r="D35" s="78"/>
      <c r="E35" s="78"/>
      <c r="F35" s="78"/>
      <c r="G35" s="78"/>
      <c r="H35" s="78"/>
      <c r="I35" s="78"/>
      <c r="J35" s="78"/>
      <c r="K35" s="78"/>
      <c r="L35" s="78"/>
      <c r="M35" s="78"/>
      <c r="N35" s="78"/>
      <c r="O35" s="78"/>
      <c r="P35" s="78"/>
      <c r="Q35" s="78"/>
      <c r="R35" s="78"/>
      <c r="S35" s="78"/>
      <c r="T35" s="78"/>
      <c r="U35" s="78"/>
      <c r="V35" s="78"/>
      <c r="W35" s="78"/>
    </row>
    <row r="36" spans="1:23" x14ac:dyDescent="0.2">
      <c r="A36" s="78"/>
      <c r="B36" s="78"/>
      <c r="C36" s="78"/>
      <c r="D36" s="78"/>
      <c r="E36" s="78"/>
      <c r="F36" s="78"/>
      <c r="G36" s="78"/>
      <c r="H36" s="78"/>
      <c r="I36" s="78"/>
      <c r="J36" s="78"/>
      <c r="K36" s="78"/>
      <c r="L36" s="78"/>
      <c r="M36" s="78"/>
      <c r="N36" s="78"/>
      <c r="O36" s="78"/>
      <c r="P36" s="78"/>
      <c r="Q36" s="78"/>
      <c r="R36" s="78"/>
      <c r="S36" s="78"/>
      <c r="T36" s="78"/>
      <c r="U36" s="78"/>
      <c r="V36" s="78"/>
      <c r="W36" s="78"/>
    </row>
    <row r="37" spans="1:23" x14ac:dyDescent="0.2">
      <c r="A37" s="78"/>
      <c r="B37" s="78"/>
      <c r="C37" s="78"/>
      <c r="D37" s="78"/>
      <c r="E37" s="78"/>
      <c r="F37" s="78"/>
      <c r="G37" s="78"/>
      <c r="H37" s="78"/>
      <c r="I37" s="78"/>
      <c r="J37" s="78"/>
      <c r="K37" s="78"/>
      <c r="L37" s="78"/>
      <c r="M37" s="78"/>
      <c r="N37" s="78"/>
      <c r="O37" s="78"/>
      <c r="P37" s="78"/>
      <c r="Q37" s="78"/>
      <c r="R37" s="78"/>
      <c r="S37" s="78"/>
      <c r="T37" s="78"/>
      <c r="U37" s="78"/>
      <c r="V37" s="78"/>
      <c r="W37" s="78"/>
    </row>
    <row r="38" spans="1:23" x14ac:dyDescent="0.2">
      <c r="A38" s="78"/>
      <c r="B38" s="78"/>
      <c r="C38" s="78"/>
      <c r="D38" s="78"/>
      <c r="E38" s="78"/>
      <c r="F38" s="78"/>
      <c r="G38" s="78"/>
      <c r="H38" s="78"/>
      <c r="I38" s="78"/>
      <c r="J38" s="78"/>
      <c r="K38" s="78"/>
      <c r="L38" s="78"/>
      <c r="M38" s="78"/>
      <c r="N38" s="78"/>
      <c r="O38" s="78"/>
      <c r="P38" s="78"/>
      <c r="Q38" s="78"/>
      <c r="R38" s="78"/>
      <c r="S38" s="78"/>
      <c r="T38" s="78"/>
      <c r="U38" s="78"/>
      <c r="V38" s="78"/>
      <c r="W38" s="78"/>
    </row>
    <row r="39" spans="1:23" x14ac:dyDescent="0.2">
      <c r="A39" s="78"/>
      <c r="B39" s="78"/>
      <c r="C39" s="78"/>
      <c r="D39" s="78"/>
      <c r="E39" s="78"/>
      <c r="F39" s="78"/>
      <c r="G39" s="78"/>
      <c r="H39" s="78"/>
      <c r="I39" s="78"/>
      <c r="J39" s="78"/>
      <c r="K39" s="78"/>
      <c r="L39" s="78"/>
      <c r="M39" s="78"/>
      <c r="N39" s="78"/>
      <c r="O39" s="78"/>
      <c r="P39" s="78"/>
      <c r="Q39" s="78"/>
      <c r="R39" s="78"/>
      <c r="S39" s="78"/>
      <c r="T39" s="78"/>
      <c r="U39" s="78"/>
      <c r="V39" s="78"/>
      <c r="W39" s="78"/>
    </row>
    <row r="40" spans="1:23" x14ac:dyDescent="0.2">
      <c r="A40" s="78"/>
      <c r="B40" s="78"/>
      <c r="C40" s="78"/>
      <c r="D40" s="78"/>
      <c r="E40" s="78"/>
      <c r="F40" s="78"/>
      <c r="G40" s="78"/>
      <c r="H40" s="78"/>
      <c r="I40" s="78"/>
      <c r="J40" s="78"/>
      <c r="K40" s="78"/>
      <c r="L40" s="78"/>
      <c r="M40" s="78"/>
      <c r="N40" s="78"/>
      <c r="O40" s="78"/>
      <c r="P40" s="78"/>
      <c r="Q40" s="78"/>
      <c r="R40" s="78"/>
      <c r="S40" s="78"/>
      <c r="T40" s="78"/>
      <c r="U40" s="78"/>
      <c r="V40" s="78"/>
      <c r="W40" s="78"/>
    </row>
    <row r="41" spans="1:23" x14ac:dyDescent="0.2">
      <c r="A41" s="78"/>
      <c r="B41" s="78"/>
      <c r="C41" s="78"/>
      <c r="D41" s="78"/>
      <c r="E41" s="78"/>
      <c r="F41" s="78"/>
      <c r="G41" s="78"/>
      <c r="H41" s="78"/>
      <c r="I41" s="78"/>
      <c r="J41" s="78"/>
      <c r="K41" s="78"/>
      <c r="L41" s="78"/>
      <c r="M41" s="78"/>
      <c r="N41" s="78"/>
      <c r="O41" s="78"/>
      <c r="P41" s="78"/>
      <c r="Q41" s="78"/>
      <c r="R41" s="78"/>
      <c r="S41" s="78"/>
      <c r="T41" s="78"/>
      <c r="U41" s="78"/>
      <c r="V41" s="78"/>
      <c r="W41" s="78"/>
    </row>
    <row r="42" spans="1:23" x14ac:dyDescent="0.2">
      <c r="A42" s="78"/>
      <c r="B42" s="78"/>
      <c r="C42" s="78"/>
      <c r="D42" s="78"/>
      <c r="E42" s="78"/>
      <c r="F42" s="78"/>
      <c r="G42" s="78"/>
      <c r="H42" s="78"/>
      <c r="I42" s="78"/>
      <c r="J42" s="78"/>
      <c r="K42" s="78"/>
      <c r="L42" s="78"/>
      <c r="M42" s="78"/>
      <c r="N42" s="78"/>
      <c r="O42" s="78"/>
      <c r="P42" s="78"/>
      <c r="Q42" s="78"/>
      <c r="R42" s="78"/>
      <c r="S42" s="78"/>
      <c r="T42" s="78"/>
      <c r="U42" s="78"/>
      <c r="V42" s="78"/>
      <c r="W42" s="78"/>
    </row>
    <row r="43" spans="1:23" x14ac:dyDescent="0.2">
      <c r="A43" s="78"/>
      <c r="B43" s="78"/>
      <c r="C43" s="78"/>
      <c r="D43" s="78"/>
      <c r="E43" s="78"/>
      <c r="F43" s="78"/>
      <c r="G43" s="78"/>
      <c r="H43" s="78"/>
      <c r="I43" s="78"/>
      <c r="J43" s="78"/>
      <c r="K43" s="78"/>
      <c r="L43" s="78"/>
      <c r="M43" s="78"/>
      <c r="N43" s="78"/>
      <c r="O43" s="78"/>
      <c r="P43" s="78"/>
      <c r="Q43" s="78"/>
      <c r="R43" s="78"/>
      <c r="S43" s="78"/>
      <c r="T43" s="78"/>
      <c r="U43" s="78"/>
      <c r="V43" s="78"/>
      <c r="W43" s="78"/>
    </row>
    <row r="44" spans="1:23" x14ac:dyDescent="0.2">
      <c r="A44" s="78"/>
      <c r="B44" s="78"/>
      <c r="C44" s="78"/>
      <c r="D44" s="78"/>
      <c r="E44" s="78"/>
      <c r="F44" s="78"/>
      <c r="G44" s="78"/>
      <c r="H44" s="78"/>
      <c r="I44" s="78"/>
      <c r="J44" s="78"/>
      <c r="K44" s="78"/>
      <c r="L44" s="78"/>
      <c r="M44" s="78"/>
      <c r="N44" s="78"/>
      <c r="O44" s="78"/>
      <c r="P44" s="78"/>
      <c r="Q44" s="78"/>
      <c r="R44" s="78"/>
      <c r="S44" s="78"/>
      <c r="T44" s="78"/>
      <c r="U44" s="78"/>
      <c r="V44" s="78"/>
      <c r="W44" s="78"/>
    </row>
    <row r="45" spans="1:23" x14ac:dyDescent="0.2">
      <c r="A45" s="78"/>
      <c r="B45" s="78"/>
      <c r="C45" s="78"/>
      <c r="D45" s="78"/>
      <c r="E45" s="78"/>
      <c r="F45" s="78"/>
      <c r="G45" s="78"/>
      <c r="H45" s="78"/>
      <c r="I45" s="78"/>
      <c r="J45" s="78"/>
      <c r="K45" s="78"/>
      <c r="L45" s="78"/>
      <c r="M45" s="78"/>
      <c r="N45" s="78"/>
      <c r="O45" s="78"/>
      <c r="P45" s="78"/>
      <c r="Q45" s="78"/>
      <c r="R45" s="78"/>
      <c r="S45" s="78"/>
      <c r="T45" s="78"/>
      <c r="U45" s="78"/>
      <c r="V45" s="78"/>
      <c r="W45" s="78"/>
    </row>
    <row r="46" spans="1:23" x14ac:dyDescent="0.2">
      <c r="A46" s="78"/>
      <c r="B46" s="78"/>
      <c r="C46" s="78"/>
      <c r="D46" s="78"/>
      <c r="E46" s="78"/>
      <c r="F46" s="78"/>
      <c r="G46" s="78"/>
      <c r="H46" s="78"/>
      <c r="I46" s="78"/>
      <c r="J46" s="78"/>
      <c r="K46" s="78"/>
      <c r="L46" s="78"/>
      <c r="M46" s="78"/>
      <c r="N46" s="78"/>
      <c r="O46" s="78"/>
      <c r="P46" s="78"/>
      <c r="Q46" s="78"/>
      <c r="R46" s="78"/>
      <c r="S46" s="78"/>
      <c r="T46" s="78"/>
      <c r="U46" s="78"/>
      <c r="V46" s="78"/>
      <c r="W46" s="78"/>
    </row>
    <row r="47" spans="1:23" x14ac:dyDescent="0.2">
      <c r="A47" s="78"/>
      <c r="B47" s="78"/>
      <c r="C47" s="78"/>
      <c r="D47" s="78"/>
      <c r="E47" s="78"/>
      <c r="F47" s="78"/>
      <c r="G47" s="78"/>
      <c r="H47" s="78"/>
      <c r="I47" s="78"/>
      <c r="J47" s="78"/>
      <c r="K47" s="78"/>
      <c r="L47" s="78"/>
      <c r="M47" s="78"/>
      <c r="N47" s="78"/>
      <c r="O47" s="78"/>
      <c r="P47" s="78"/>
      <c r="Q47" s="78"/>
      <c r="R47" s="78"/>
      <c r="S47" s="78"/>
      <c r="T47" s="78"/>
      <c r="U47" s="78"/>
      <c r="V47" s="78"/>
      <c r="W47" s="78"/>
    </row>
    <row r="48" spans="1:23" x14ac:dyDescent="0.2">
      <c r="A48" s="78"/>
      <c r="B48" s="78"/>
      <c r="C48" s="78"/>
      <c r="D48" s="78"/>
      <c r="E48" s="78"/>
      <c r="F48" s="78"/>
      <c r="G48" s="78"/>
      <c r="H48" s="78"/>
      <c r="I48" s="78"/>
      <c r="J48" s="78"/>
      <c r="K48" s="78"/>
      <c r="L48" s="78"/>
      <c r="M48" s="78"/>
      <c r="N48" s="78"/>
      <c r="O48" s="78"/>
      <c r="P48" s="78"/>
      <c r="Q48" s="78"/>
      <c r="R48" s="78"/>
      <c r="S48" s="78"/>
      <c r="T48" s="78"/>
      <c r="U48" s="78"/>
      <c r="V48" s="78"/>
      <c r="W48" s="78"/>
    </row>
    <row r="49" spans="1:23" x14ac:dyDescent="0.2">
      <c r="A49" s="78"/>
      <c r="B49" s="78"/>
      <c r="C49" s="78"/>
      <c r="D49" s="78"/>
      <c r="E49" s="78"/>
      <c r="F49" s="78"/>
      <c r="G49" s="78"/>
      <c r="H49" s="78"/>
      <c r="I49" s="78"/>
      <c r="J49" s="78"/>
      <c r="K49" s="78"/>
      <c r="L49" s="78"/>
      <c r="M49" s="78"/>
      <c r="N49" s="78"/>
      <c r="O49" s="78"/>
      <c r="P49" s="78"/>
      <c r="Q49" s="78"/>
      <c r="R49" s="78"/>
      <c r="S49" s="78"/>
      <c r="T49" s="78"/>
      <c r="U49" s="78"/>
      <c r="V49" s="78"/>
      <c r="W49" s="78"/>
    </row>
    <row r="50" spans="1:23" x14ac:dyDescent="0.2">
      <c r="A50" s="78"/>
      <c r="B50" s="78"/>
      <c r="C50" s="78"/>
      <c r="D50" s="78"/>
      <c r="E50" s="78"/>
      <c r="F50" s="78"/>
      <c r="G50" s="78"/>
      <c r="H50" s="78"/>
      <c r="I50" s="78"/>
      <c r="J50" s="78"/>
      <c r="K50" s="78"/>
      <c r="L50" s="78"/>
      <c r="M50" s="78"/>
      <c r="N50" s="78"/>
      <c r="O50" s="78"/>
      <c r="P50" s="78"/>
      <c r="Q50" s="78"/>
      <c r="R50" s="78"/>
      <c r="S50" s="78"/>
      <c r="T50" s="78"/>
      <c r="U50" s="78"/>
      <c r="V50" s="78"/>
      <c r="W50" s="78"/>
    </row>
    <row r="51" spans="1:23" x14ac:dyDescent="0.2">
      <c r="A51" s="78"/>
      <c r="B51" s="78"/>
      <c r="C51" s="78"/>
      <c r="D51" s="78"/>
      <c r="E51" s="78"/>
      <c r="F51" s="78"/>
      <c r="G51" s="78"/>
      <c r="H51" s="78"/>
      <c r="I51" s="78"/>
      <c r="J51" s="78"/>
      <c r="K51" s="78"/>
      <c r="L51" s="78"/>
      <c r="M51" s="78"/>
      <c r="N51" s="78"/>
      <c r="O51" s="78"/>
      <c r="P51" s="78"/>
      <c r="Q51" s="78"/>
      <c r="R51" s="78"/>
      <c r="S51" s="78"/>
      <c r="T51" s="78"/>
      <c r="U51" s="78"/>
      <c r="V51" s="78"/>
      <c r="W51" s="78"/>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prado weight table</vt:lpstr>
      <vt:lpstr>Trailer gear weights</vt:lpstr>
      <vt:lpstr>diesel fuel weight 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prado weight.xls</dc:title>
  <dc:creator>Bob</dc:creator>
  <cp:lastModifiedBy>Bob Kershaw</cp:lastModifiedBy>
  <dcterms:created xsi:type="dcterms:W3CDTF">2017-08-24T16:41:09Z</dcterms:created>
  <dcterms:modified xsi:type="dcterms:W3CDTF">2018-07-15T01:45:12Z</dcterms:modified>
</cp:coreProperties>
</file>